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185" yWindow="0" windowWidth="20730" windowHeight="11760" tabRatio="911"/>
  </bookViews>
  <sheets>
    <sheet name="Nakit Akım Tablosu" sheetId="21" r:id="rId1"/>
    <sheet name="Mali Veriler" sheetId="4" r:id="rId2"/>
    <sheet name="Mali Veriler(TFRS)" sheetId="8" r:id="rId3"/>
    <sheet name="Kredi Bilgileri" sheetId="12" r:id="rId4"/>
    <sheet name="İştirakler" sheetId="15" r:id="rId5"/>
    <sheet name="Makina Parkı" sheetId="16" r:id="rId6"/>
    <sheet name="Alış-Satış&amp;Dış Tic." sheetId="17" r:id="rId7"/>
    <sheet name="G.Menkuller&amp;Mal Varlığı" sheetId="18" r:id="rId8"/>
    <sheet name="Biten İşler" sheetId="19" r:id="rId9"/>
    <sheet name="Dev.Eden İşl." sheetId="20" r:id="rId10"/>
  </sheets>
  <definedNames>
    <definedName name="_xlnm.Print_Area" localSheetId="6">'Alış-Satış&amp;Dış Tic.'!$A$1:$L$32</definedName>
    <definedName name="_xlnm.Print_Area" localSheetId="8">'Biten İşler'!$A$1:$K$16</definedName>
    <definedName name="_xlnm.Print_Area" localSheetId="9">'Dev.Eden İşl.'!$A$1:$M$14</definedName>
    <definedName name="_xlnm.Print_Area" localSheetId="7">'G.Menkuller&amp;Mal Varlığı'!$A$1:$Q$15</definedName>
    <definedName name="_xlnm.Print_Area" localSheetId="4">İştirakler!$A$1:$L$8</definedName>
    <definedName name="_xlnm.Print_Area" localSheetId="3">'Kredi Bilgileri'!$A$1:$P$25</definedName>
    <definedName name="_xlnm.Print_Area" localSheetId="1">'Mali Veriler'!$A$1:$K$49</definedName>
    <definedName name="_xlnm.Print_Area" localSheetId="2">'Mali Veriler(TFRS)'!$A$1:$I$57</definedName>
    <definedName name="_xlnm.Print_Area" localSheetId="0">'Nakit Akım Tablosu'!$A$1:$J$27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21" l="1"/>
  <c r="I22" i="21"/>
  <c r="I26" i="21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6" i="12"/>
  <c r="O7" i="12" l="1"/>
  <c r="O8" i="12"/>
  <c r="O9" i="12"/>
  <c r="O10" i="12"/>
  <c r="O11" i="12"/>
  <c r="O12" i="12"/>
  <c r="O13" i="12"/>
  <c r="O14" i="12"/>
  <c r="O15" i="12"/>
  <c r="O16" i="12"/>
  <c r="O17" i="12"/>
  <c r="O18" i="12"/>
  <c r="O19" i="12"/>
  <c r="O20" i="12"/>
  <c r="O6" i="12"/>
  <c r="D10" i="21" l="1"/>
  <c r="E10" i="21"/>
  <c r="F10" i="21"/>
  <c r="G10" i="21"/>
  <c r="H10" i="21"/>
  <c r="D14" i="21"/>
  <c r="E14" i="21"/>
  <c r="F14" i="21"/>
  <c r="G14" i="21"/>
  <c r="H14" i="21"/>
  <c r="C14" i="21"/>
  <c r="C10" i="21"/>
  <c r="I17" i="21"/>
  <c r="I16" i="21"/>
  <c r="I15" i="21"/>
  <c r="I13" i="21"/>
  <c r="I12" i="21"/>
  <c r="I11" i="21"/>
  <c r="I6" i="21"/>
  <c r="H5" i="21"/>
  <c r="G5" i="21"/>
  <c r="F5" i="21"/>
  <c r="E5" i="21"/>
  <c r="E7" i="21" s="1"/>
  <c r="E8" i="21" s="1"/>
  <c r="E9" i="21" s="1"/>
  <c r="D5" i="21"/>
  <c r="C5" i="21"/>
  <c r="I4" i="21"/>
  <c r="I3" i="21"/>
  <c r="I10" i="21" l="1"/>
  <c r="E19" i="21"/>
  <c r="F18" i="21"/>
  <c r="E18" i="21"/>
  <c r="F7" i="21"/>
  <c r="I5" i="21"/>
  <c r="C7" i="21"/>
  <c r="G7" i="21"/>
  <c r="D7" i="21"/>
  <c r="H7" i="21"/>
  <c r="I14" i="21"/>
  <c r="C18" i="21"/>
  <c r="G18" i="21"/>
  <c r="D18" i="21"/>
  <c r="H18" i="21"/>
  <c r="H13" i="20"/>
  <c r="J13" i="20" s="1"/>
  <c r="H12" i="20"/>
  <c r="K12" i="20" s="1"/>
  <c r="H11" i="20"/>
  <c r="J11" i="20" s="1"/>
  <c r="H10" i="20"/>
  <c r="J10" i="20" s="1"/>
  <c r="H9" i="20"/>
  <c r="K9" i="20" s="1"/>
  <c r="H8" i="20"/>
  <c r="K8" i="20" s="1"/>
  <c r="H7" i="20"/>
  <c r="J7" i="20" s="1"/>
  <c r="H6" i="20"/>
  <c r="J6" i="20" s="1"/>
  <c r="H5" i="20"/>
  <c r="J5" i="20" s="1"/>
  <c r="H4" i="20"/>
  <c r="K4" i="20" s="1"/>
  <c r="H5" i="19"/>
  <c r="J5" i="19" s="1"/>
  <c r="H6" i="19"/>
  <c r="J6" i="19" s="1"/>
  <c r="H7" i="19"/>
  <c r="J7" i="19" s="1"/>
  <c r="H8" i="19"/>
  <c r="J8" i="19" s="1"/>
  <c r="H9" i="19"/>
  <c r="J9" i="19" s="1"/>
  <c r="H10" i="19"/>
  <c r="J10" i="19" s="1"/>
  <c r="H11" i="19"/>
  <c r="J11" i="19" s="1"/>
  <c r="H12" i="19"/>
  <c r="J12" i="19" s="1"/>
  <c r="H13" i="19"/>
  <c r="J13" i="19" s="1"/>
  <c r="H4" i="19"/>
  <c r="J4" i="19" s="1"/>
  <c r="E20" i="21" l="1"/>
  <c r="K5" i="20"/>
  <c r="H19" i="21"/>
  <c r="H20" i="21" s="1"/>
  <c r="H8" i="21"/>
  <c r="H9" i="21" s="1"/>
  <c r="D19" i="21"/>
  <c r="D8" i="21"/>
  <c r="D9" i="21" s="1"/>
  <c r="F19" i="21"/>
  <c r="F8" i="21"/>
  <c r="F9" i="21" s="1"/>
  <c r="G19" i="21"/>
  <c r="G8" i="21"/>
  <c r="G9" i="21" s="1"/>
  <c r="C8" i="21"/>
  <c r="C9" i="21" s="1"/>
  <c r="C19" i="21"/>
  <c r="I7" i="21"/>
  <c r="I18" i="21"/>
  <c r="K13" i="20"/>
  <c r="J12" i="20"/>
  <c r="J9" i="20"/>
  <c r="J8" i="20"/>
  <c r="K11" i="20"/>
  <c r="J14" i="19"/>
  <c r="K7" i="20"/>
  <c r="K6" i="20"/>
  <c r="K10" i="20"/>
  <c r="J4" i="20"/>
  <c r="G20" i="21" l="1"/>
  <c r="G23" i="21" s="1"/>
  <c r="F20" i="21"/>
  <c r="E23" i="21"/>
  <c r="D20" i="21"/>
  <c r="H23" i="21"/>
  <c r="I8" i="21"/>
  <c r="I9" i="21" s="1"/>
  <c r="C20" i="21"/>
  <c r="C23" i="21" s="1"/>
  <c r="I19" i="21"/>
  <c r="F23" i="21" l="1"/>
  <c r="D23" i="21"/>
  <c r="I20" i="21"/>
  <c r="G21" i="12"/>
  <c r="I23" i="21" l="1"/>
  <c r="D24" i="21"/>
  <c r="E24" i="21" s="1"/>
  <c r="F24" i="21" s="1"/>
  <c r="G24" i="21" s="1"/>
  <c r="H24" i="21" s="1"/>
  <c r="C24" i="21"/>
  <c r="F21" i="12"/>
  <c r="E21" i="12"/>
  <c r="D21" i="12"/>
  <c r="C21" i="12"/>
  <c r="H21" i="12" l="1"/>
  <c r="I14" i="12" l="1"/>
  <c r="I13" i="12"/>
  <c r="I12" i="12"/>
  <c r="I11" i="12"/>
  <c r="I10" i="12"/>
  <c r="I9" i="12"/>
  <c r="I7" i="12"/>
  <c r="I8" i="12"/>
  <c r="I6" i="12"/>
  <c r="I20" i="12"/>
  <c r="I19" i="12"/>
  <c r="I18" i="12"/>
  <c r="I17" i="12"/>
  <c r="I16" i="12"/>
  <c r="I15" i="12"/>
  <c r="I40" i="4"/>
  <c r="I43" i="4" s="1"/>
  <c r="I46" i="4" s="1"/>
  <c r="I48" i="4" s="1"/>
  <c r="G40" i="4"/>
  <c r="G43" i="4" s="1"/>
  <c r="G46" i="4" s="1"/>
  <c r="G48" i="4" s="1"/>
  <c r="E40" i="4"/>
  <c r="E43" i="4" s="1"/>
  <c r="E46" i="4" s="1"/>
  <c r="E48" i="4" s="1"/>
  <c r="I21" i="12" l="1"/>
  <c r="H55" i="8"/>
  <c r="H54" i="8"/>
  <c r="H52" i="8"/>
  <c r="H51" i="8"/>
  <c r="H49" i="8"/>
  <c r="H48" i="8"/>
  <c r="H46" i="8"/>
  <c r="H44" i="8"/>
  <c r="H43" i="8"/>
  <c r="F44" i="8"/>
  <c r="F55" i="8"/>
  <c r="F54" i="8"/>
  <c r="F52" i="8"/>
  <c r="F51" i="8"/>
  <c r="F49" i="8"/>
  <c r="F48" i="8"/>
  <c r="F46" i="8"/>
  <c r="F43" i="8"/>
  <c r="D55" i="8"/>
  <c r="D54" i="8"/>
  <c r="D52" i="8"/>
  <c r="D51" i="8"/>
  <c r="D49" i="8"/>
  <c r="D48" i="8"/>
  <c r="D46" i="8"/>
  <c r="D44" i="8"/>
  <c r="D43" i="8"/>
  <c r="G45" i="8"/>
  <c r="G47" i="8" s="1"/>
  <c r="G50" i="8" s="1"/>
  <c r="G53" i="8" s="1"/>
  <c r="G56" i="8" s="1"/>
  <c r="H56" i="8" s="1"/>
  <c r="E45" i="8"/>
  <c r="E47" i="8" s="1"/>
  <c r="E50" i="8" s="1"/>
  <c r="E53" i="8" s="1"/>
  <c r="E56" i="8" s="1"/>
  <c r="F56" i="8" s="1"/>
  <c r="C45" i="8"/>
  <c r="D45" i="8" s="1"/>
  <c r="H45" i="8" l="1"/>
  <c r="F47" i="8"/>
  <c r="H53" i="8"/>
  <c r="C47" i="8"/>
  <c r="F45" i="8"/>
  <c r="F53" i="8"/>
  <c r="H50" i="8"/>
  <c r="F50" i="8"/>
  <c r="H47" i="8"/>
  <c r="G33" i="8"/>
  <c r="G27" i="8"/>
  <c r="G21" i="8"/>
  <c r="E33" i="8"/>
  <c r="E27" i="8"/>
  <c r="E21" i="8"/>
  <c r="C33" i="8"/>
  <c r="C27" i="8"/>
  <c r="C21" i="8"/>
  <c r="G12" i="8"/>
  <c r="G4" i="8"/>
  <c r="E12" i="8"/>
  <c r="E4" i="8"/>
  <c r="C12" i="8"/>
  <c r="C4" i="8"/>
  <c r="D47" i="8" l="1"/>
  <c r="C50" i="8"/>
  <c r="E18" i="8"/>
  <c r="F13" i="8" s="1"/>
  <c r="C40" i="8"/>
  <c r="D35" i="8" s="1"/>
  <c r="G18" i="8"/>
  <c r="H10" i="8" s="1"/>
  <c r="G40" i="8"/>
  <c r="E40" i="8"/>
  <c r="C18" i="8"/>
  <c r="D11" i="8" s="1"/>
  <c r="F10" i="8" l="1"/>
  <c r="F9" i="8"/>
  <c r="F11" i="8"/>
  <c r="F17" i="8"/>
  <c r="F5" i="8"/>
  <c r="F7" i="8"/>
  <c r="F14" i="8"/>
  <c r="F15" i="8"/>
  <c r="F8" i="8"/>
  <c r="D28" i="8"/>
  <c r="D38" i="8"/>
  <c r="D24" i="8"/>
  <c r="D31" i="8"/>
  <c r="C53" i="8"/>
  <c r="D50" i="8"/>
  <c r="D32" i="8"/>
  <c r="D25" i="8"/>
  <c r="D37" i="8"/>
  <c r="D26" i="8"/>
  <c r="D34" i="8"/>
  <c r="D23" i="8"/>
  <c r="D39" i="8"/>
  <c r="D22" i="8"/>
  <c r="F6" i="8"/>
  <c r="F4" i="8" s="1"/>
  <c r="F16" i="8"/>
  <c r="D29" i="8"/>
  <c r="D30" i="8"/>
  <c r="D36" i="8"/>
  <c r="H13" i="8"/>
  <c r="H7" i="8"/>
  <c r="H6" i="8"/>
  <c r="H11" i="8"/>
  <c r="H8" i="8"/>
  <c r="H15" i="8"/>
  <c r="H16" i="8"/>
  <c r="H17" i="8"/>
  <c r="H14" i="8"/>
  <c r="H9" i="8"/>
  <c r="H5" i="8"/>
  <c r="D8" i="8"/>
  <c r="H37" i="8"/>
  <c r="H32" i="8"/>
  <c r="H28" i="8"/>
  <c r="H23" i="8"/>
  <c r="H38" i="8"/>
  <c r="H29" i="8"/>
  <c r="H36" i="8"/>
  <c r="H31" i="8"/>
  <c r="H26" i="8"/>
  <c r="H22" i="8"/>
  <c r="H34" i="8"/>
  <c r="H24" i="8"/>
  <c r="H39" i="8"/>
  <c r="H35" i="8"/>
  <c r="H30" i="8"/>
  <c r="H25" i="8"/>
  <c r="D6" i="8"/>
  <c r="D10" i="8"/>
  <c r="F39" i="8"/>
  <c r="F35" i="8"/>
  <c r="F30" i="8"/>
  <c r="F25" i="8"/>
  <c r="F38" i="8"/>
  <c r="F34" i="8"/>
  <c r="F29" i="8"/>
  <c r="F24" i="8"/>
  <c r="F37" i="8"/>
  <c r="F32" i="8"/>
  <c r="F28" i="8"/>
  <c r="F23" i="8"/>
  <c r="F36" i="8"/>
  <c r="F31" i="8"/>
  <c r="F26" i="8"/>
  <c r="F22" i="8"/>
  <c r="D9" i="8"/>
  <c r="D7" i="8"/>
  <c r="D5" i="8"/>
  <c r="D17" i="8"/>
  <c r="D13" i="8"/>
  <c r="D14" i="8"/>
  <c r="D16" i="8"/>
  <c r="D15" i="8"/>
  <c r="F12" i="8" l="1"/>
  <c r="D21" i="8"/>
  <c r="D27" i="8"/>
  <c r="D33" i="8"/>
  <c r="D53" i="8"/>
  <c r="C56" i="8"/>
  <c r="D56" i="8" s="1"/>
  <c r="H4" i="8"/>
  <c r="H12" i="8"/>
  <c r="H33" i="8"/>
  <c r="H21" i="8"/>
  <c r="H27" i="8"/>
  <c r="F21" i="8"/>
  <c r="D4" i="8"/>
  <c r="F27" i="8"/>
  <c r="F33" i="8"/>
  <c r="D12" i="8"/>
  <c r="D18" i="8" l="1"/>
  <c r="I5" i="4" l="1"/>
  <c r="I11" i="4"/>
  <c r="I19" i="4"/>
  <c r="I24" i="4"/>
  <c r="I29" i="4"/>
  <c r="J38" i="4"/>
  <c r="J39" i="4"/>
  <c r="J40" i="4"/>
  <c r="J41" i="4"/>
  <c r="J42" i="4"/>
  <c r="J43" i="4"/>
  <c r="J44" i="4"/>
  <c r="J45" i="4"/>
  <c r="J46" i="4"/>
  <c r="J47" i="4"/>
  <c r="J48" i="4"/>
  <c r="H48" i="4"/>
  <c r="H47" i="4"/>
  <c r="F47" i="4"/>
  <c r="H46" i="4"/>
  <c r="H45" i="4"/>
  <c r="F45" i="4"/>
  <c r="H44" i="4"/>
  <c r="F44" i="4"/>
  <c r="H43" i="4"/>
  <c r="H42" i="4"/>
  <c r="F42" i="4"/>
  <c r="H41" i="4"/>
  <c r="F41" i="4"/>
  <c r="H40" i="4"/>
  <c r="F48" i="4"/>
  <c r="H39" i="4"/>
  <c r="F39" i="4"/>
  <c r="H38" i="4"/>
  <c r="F38" i="4"/>
  <c r="G29" i="4"/>
  <c r="E29" i="4"/>
  <c r="G24" i="4"/>
  <c r="E24" i="4"/>
  <c r="G19" i="4"/>
  <c r="E19" i="4"/>
  <c r="G11" i="4"/>
  <c r="E11" i="4"/>
  <c r="G5" i="4"/>
  <c r="E5" i="4"/>
  <c r="F46" i="4" l="1"/>
  <c r="F43" i="4"/>
  <c r="F40" i="4"/>
  <c r="I35" i="4"/>
  <c r="J21" i="4" s="1"/>
  <c r="I16" i="4"/>
  <c r="J6" i="4" s="1"/>
  <c r="G16" i="4"/>
  <c r="H15" i="4" s="1"/>
  <c r="E35" i="4"/>
  <c r="F20" i="4" s="1"/>
  <c r="G35" i="4"/>
  <c r="H34" i="4" s="1"/>
  <c r="E16" i="4"/>
  <c r="F14" i="4" s="1"/>
  <c r="J27" i="4" l="1"/>
  <c r="J25" i="4"/>
  <c r="J31" i="4"/>
  <c r="J29" i="4"/>
  <c r="J7" i="4"/>
  <c r="J10" i="4"/>
  <c r="J13" i="4"/>
  <c r="J9" i="4"/>
  <c r="J15" i="4"/>
  <c r="J12" i="4"/>
  <c r="J8" i="4"/>
  <c r="J14" i="4"/>
  <c r="J22" i="4"/>
  <c r="J28" i="4"/>
  <c r="J34" i="4"/>
  <c r="H13" i="4"/>
  <c r="J32" i="4"/>
  <c r="J24" i="4"/>
  <c r="J20" i="4"/>
  <c r="J26" i="4"/>
  <c r="J30" i="4"/>
  <c r="J19" i="4"/>
  <c r="J33" i="4"/>
  <c r="J23" i="4"/>
  <c r="H26" i="4"/>
  <c r="H31" i="4"/>
  <c r="H21" i="4"/>
  <c r="F21" i="4"/>
  <c r="F31" i="4"/>
  <c r="F32" i="4"/>
  <c r="F30" i="4"/>
  <c r="F29" i="4"/>
  <c r="F23" i="4"/>
  <c r="F26" i="4"/>
  <c r="F28" i="4"/>
  <c r="J5" i="4"/>
  <c r="J11" i="4"/>
  <c r="H16" i="4"/>
  <c r="H7" i="4"/>
  <c r="F8" i="4"/>
  <c r="F10" i="4"/>
  <c r="F11" i="4"/>
  <c r="F7" i="4"/>
  <c r="H8" i="4"/>
  <c r="H14" i="4"/>
  <c r="F12" i="4"/>
  <c r="F9" i="4"/>
  <c r="H9" i="4"/>
  <c r="H5" i="4"/>
  <c r="F6" i="4"/>
  <c r="F5" i="4"/>
  <c r="F16" i="4" s="1"/>
  <c r="F15" i="4"/>
  <c r="H19" i="4"/>
  <c r="H12" i="4"/>
  <c r="H11" i="4"/>
  <c r="H22" i="4"/>
  <c r="H27" i="4"/>
  <c r="H32" i="4"/>
  <c r="H24" i="4"/>
  <c r="H23" i="4"/>
  <c r="H28" i="4"/>
  <c r="H33" i="4"/>
  <c r="H29" i="4"/>
  <c r="F19" i="4"/>
  <c r="F25" i="4"/>
  <c r="F33" i="4"/>
  <c r="F34" i="4"/>
  <c r="H20" i="4"/>
  <c r="H25" i="4"/>
  <c r="H30" i="4"/>
  <c r="H6" i="4"/>
  <c r="H10" i="4"/>
  <c r="F22" i="4"/>
  <c r="F24" i="4"/>
  <c r="F27" i="4"/>
  <c r="F13" i="4"/>
  <c r="J35" i="4" l="1"/>
  <c r="F35" i="4"/>
  <c r="J16" i="4"/>
  <c r="H35" i="4"/>
</calcChain>
</file>

<file path=xl/comments1.xml><?xml version="1.0" encoding="utf-8"?>
<comments xmlns="http://schemas.openxmlformats.org/spreadsheetml/2006/main">
  <authors>
    <author xml:space="preserve">Tarık ÖZEL </author>
  </authors>
  <commentList>
    <comment ref="C34" authorId="0">
      <text>
        <r>
          <rPr>
            <b/>
            <sz val="9"/>
            <color indexed="81"/>
            <rFont val="Tahoma"/>
            <family val="2"/>
            <charset val="162"/>
          </rPr>
          <t>Açıklama:</t>
        </r>
        <r>
          <rPr>
            <sz val="9"/>
            <color indexed="81"/>
            <rFont val="Tahoma"/>
            <family val="2"/>
            <charset val="162"/>
          </rPr>
          <t xml:space="preserve"> Mali verilerden (Özkaynaklardan) arındırılması gereken hesaplar için düzenleyici niteliktedir.
</t>
        </r>
      </text>
    </comment>
  </commentList>
</comments>
</file>

<file path=xl/comments2.xml><?xml version="1.0" encoding="utf-8"?>
<comments xmlns="http://schemas.openxmlformats.org/spreadsheetml/2006/main">
  <authors>
    <author>akteper</author>
  </authors>
  <commentList>
    <comment ref="H2" authorId="0">
      <text>
        <r>
          <rPr>
            <sz val="9"/>
            <color indexed="81"/>
            <rFont val="Tahoma"/>
            <family val="2"/>
            <charset val="162"/>
          </rPr>
          <t xml:space="preserve">F.Y.Y.'ye başvuru tarihindeki TCMB döviz satış kuru esas alınacaktır.
</t>
        </r>
      </text>
    </comment>
  </commentList>
</comments>
</file>

<file path=xl/sharedStrings.xml><?xml version="1.0" encoding="utf-8"?>
<sst xmlns="http://schemas.openxmlformats.org/spreadsheetml/2006/main" count="253" uniqueCount="186">
  <si>
    <t xml:space="preserve">AKTİF </t>
  </si>
  <si>
    <t>%</t>
  </si>
  <si>
    <t>Dönen Varlıklar Toplamı</t>
  </si>
  <si>
    <t xml:space="preserve">Hazır Değerler </t>
  </si>
  <si>
    <t>Ticari Alacaklar</t>
  </si>
  <si>
    <t>Diğer Alacaklar</t>
  </si>
  <si>
    <t>Stoklar</t>
  </si>
  <si>
    <t>Diğer Dönen Değerler</t>
  </si>
  <si>
    <t>Duran Varlıklar Toplamı</t>
  </si>
  <si>
    <t>Uzun Vadeli Alacaklar</t>
  </si>
  <si>
    <t>Mali Duran Varlıklar</t>
  </si>
  <si>
    <t>Maddi Duran Varlıklar</t>
  </si>
  <si>
    <t>Diğer Duran Varlıklar</t>
  </si>
  <si>
    <t>AKTİF TOPLAMI</t>
  </si>
  <si>
    <t xml:space="preserve">PASİF </t>
  </si>
  <si>
    <t>Kısa Vadeli Yabancı Kaynaklar</t>
  </si>
  <si>
    <t>Mali Borçlar</t>
  </si>
  <si>
    <t>Ticari Borçlar</t>
  </si>
  <si>
    <t>Ortaklara Borçlar</t>
  </si>
  <si>
    <t>Diğer Borçlar</t>
  </si>
  <si>
    <t>Uzun Vadeli Yabancı Kaynaklar</t>
  </si>
  <si>
    <t>Özkaynaklar</t>
  </si>
  <si>
    <t>Ödenmiş Sermaye</t>
  </si>
  <si>
    <t>Sermaye/Kar Yedekleri</t>
  </si>
  <si>
    <t>Geçmiş Yıl Karları / Zararları</t>
  </si>
  <si>
    <t>Net Kar / Net Zarar</t>
  </si>
  <si>
    <t>Tenziller</t>
  </si>
  <si>
    <t>PASİF TOPLAMI</t>
  </si>
  <si>
    <t xml:space="preserve">GELİR TABLOSU </t>
  </si>
  <si>
    <t>Net Satışlar</t>
  </si>
  <si>
    <t>Satışların Maliyeti</t>
  </si>
  <si>
    <t>Brüt Kar</t>
  </si>
  <si>
    <t>Faaliyet Giderleri</t>
  </si>
  <si>
    <t>Finansman Giderleri</t>
  </si>
  <si>
    <t>Faaliyet Karı</t>
  </si>
  <si>
    <t>Diğer Gelirler</t>
  </si>
  <si>
    <t>Diğer Giderler</t>
  </si>
  <si>
    <t>Vergi, Temettü Öncesi Kar</t>
  </si>
  <si>
    <t>Öd. Vergi ve Diğer Yükümlülük</t>
  </si>
  <si>
    <t>Net Kar / Zarar</t>
  </si>
  <si>
    <t>TOPLAM</t>
  </si>
  <si>
    <t>1.NET SATIŞ HASILATI</t>
  </si>
  <si>
    <t>3.BRÜT KAR</t>
  </si>
  <si>
    <t>4.FAALİYET GİDERLERİ</t>
  </si>
  <si>
    <t>14.NET NAKİT AKIM</t>
  </si>
  <si>
    <t>15.BİRİKİMLİ NAKİT AKIM</t>
  </si>
  <si>
    <t>NAKİT AKIM TABLOSU(TL)</t>
  </si>
  <si>
    <t>Nakit ve Nakit Benzerleri</t>
  </si>
  <si>
    <t>Finansal Varlıklar</t>
  </si>
  <si>
    <t xml:space="preserve">Esas Faaliyetlerden (Ticari) Alacaklar </t>
  </si>
  <si>
    <t>Canlı Varlıklar</t>
  </si>
  <si>
    <t>U.V. Diğer Alacaklar</t>
  </si>
  <si>
    <t>Finansal Yatırımlar</t>
  </si>
  <si>
    <t>Yapılmakta Olan Yatırımlar</t>
  </si>
  <si>
    <t>Finansal Borçlar</t>
  </si>
  <si>
    <t>Esas Faaliyetlerden (Ticari) Borçlar</t>
  </si>
  <si>
    <t>Alınan Avanslar</t>
  </si>
  <si>
    <t>Kısa Vadeli Diğer Yabancı Kaynaklar</t>
  </si>
  <si>
    <t>U.V. Finansal Borçlar</t>
  </si>
  <si>
    <t>Diğer U.V. Borçlar</t>
  </si>
  <si>
    <t>U.V. Alınan Avanslar</t>
  </si>
  <si>
    <t>U.V. Diğer Yabancı Kaynaklar</t>
  </si>
  <si>
    <t>Sermaye Yedekleri</t>
  </si>
  <si>
    <t>Kar Yedekleri ve Diğer Fonlar</t>
  </si>
  <si>
    <t>Net Esas Faaliyet Gelirleri (Satışlar)</t>
  </si>
  <si>
    <t>Esas Faaliyet Karı</t>
  </si>
  <si>
    <t>Finansal Gelirler</t>
  </si>
  <si>
    <t>Finansal Giderler</t>
  </si>
  <si>
    <t>Dönem Kârı Yasal Vergi Gideri</t>
  </si>
  <si>
    <t>U.V. Esas Faal.(Ticari) Borçlar</t>
  </si>
  <si>
    <t>GELİR TABLOSU</t>
  </si>
  <si>
    <t>Esas Faaliyet Gelirleri Maliyetleri</t>
  </si>
  <si>
    <t>Ertelenmiş Vergi Gelir/Gider Etkisi (+/-)</t>
  </si>
  <si>
    <t>Cari Yıl+1</t>
  </si>
  <si>
    <t>Cari Yıl+2</t>
  </si>
  <si>
    <t>Cari Yıl+3</t>
  </si>
  <si>
    <t>Cari Yıl+4</t>
  </si>
  <si>
    <t>Cari Yıl+5</t>
  </si>
  <si>
    <t>… / … / 2019</t>
  </si>
  <si>
    <t>NAKİT RİSK</t>
  </si>
  <si>
    <t>GAYRİNAKİT RİSK</t>
  </si>
  <si>
    <t>TOPLAM RİSK</t>
  </si>
  <si>
    <t>TL</t>
  </si>
  <si>
    <t xml:space="preserve"> tarihi İtibarı ile Krediler Tablosu</t>
  </si>
  <si>
    <t xml:space="preserve">ÖZET BİLANÇO VE GELİR TABLOSU  (TFRS) </t>
  </si>
  <si>
    <t xml:space="preserve">ÖZET BİLANÇO VE GELİR TABLOSU  (VUK) </t>
  </si>
  <si>
    <t>Diğer ²</t>
  </si>
  <si>
    <t>VKN</t>
  </si>
  <si>
    <t>Kayıtlı Sermaye</t>
  </si>
  <si>
    <t>Payı (%)</t>
  </si>
  <si>
    <t>Uğraşı Konusu</t>
  </si>
  <si>
    <t>Aktif Toplamı</t>
  </si>
  <si>
    <t>İştirakçinin Adı-Soyadı &amp; Ünvanı</t>
  </si>
  <si>
    <t>MAL ALIŞLARI</t>
  </si>
  <si>
    <t>Cinsi</t>
  </si>
  <si>
    <t>Girdi Payı (%)</t>
  </si>
  <si>
    <t xml:space="preserve"> Kimden</t>
  </si>
  <si>
    <t>Ülke Adı</t>
  </si>
  <si>
    <t xml:space="preserve"> Ödeme Şekli ve Vadesi</t>
  </si>
  <si>
    <t>MAL SATIŞLARI</t>
  </si>
  <si>
    <t xml:space="preserve"> Kime</t>
  </si>
  <si>
    <t>Çıktı Payı (%)</t>
  </si>
  <si>
    <t>Cilt</t>
  </si>
  <si>
    <t>Sayfa</t>
  </si>
  <si>
    <t>Ada</t>
  </si>
  <si>
    <t>Parsel</t>
  </si>
  <si>
    <t>Hisse</t>
  </si>
  <si>
    <t>İştirakçinin VKN veya TCKN</t>
  </si>
  <si>
    <t>İştirak Edilen Gerçek/Tüzel Kişinin Ünvanı</t>
  </si>
  <si>
    <t>İştirak Edilen Gerçek / Tüzel Kişinin VKN</t>
  </si>
  <si>
    <t>Zemin ID</t>
  </si>
  <si>
    <t>B.B. No</t>
  </si>
  <si>
    <t>Açık Adres</t>
  </si>
  <si>
    <t>İl / İlçe / Mah.-Köy</t>
  </si>
  <si>
    <t>Piyasa
Değeri (¹)</t>
  </si>
  <si>
    <t>Takyidat Bilgileri (¹)</t>
  </si>
  <si>
    <t>MEVCUT MAKİNE VE TESİS LİSTESİ</t>
  </si>
  <si>
    <t>Makinenin Adı / Türü</t>
  </si>
  <si>
    <t>Makine Teknik Özelliği</t>
  </si>
  <si>
    <t>Adet</t>
  </si>
  <si>
    <t>İTHALAT</t>
  </si>
  <si>
    <t>İHRACAT</t>
  </si>
  <si>
    <t xml:space="preserve"> Ödeme Şekli</t>
  </si>
  <si>
    <t>DIŞ TİCARET BİLGİLERİ  (USD)</t>
  </si>
  <si>
    <t>Borç Tutarı (TL)</t>
  </si>
  <si>
    <t>Alacak Tutarı (TL)</t>
  </si>
  <si>
    <r>
      <t xml:space="preserve">TCKN </t>
    </r>
    <r>
      <rPr>
        <sz val="10"/>
        <rFont val="Calibri"/>
        <family val="2"/>
        <charset val="162"/>
        <scheme val="minor"/>
      </rPr>
      <t>&amp;</t>
    </r>
    <r>
      <rPr>
        <sz val="11"/>
        <rFont val="Calibri"/>
        <family val="2"/>
        <charset val="162"/>
        <scheme val="minor"/>
      </rPr>
      <t xml:space="preserve"> VKN</t>
    </r>
  </si>
  <si>
    <r>
      <t xml:space="preserve">Mülk Sahibinin Adı Soyadı </t>
    </r>
    <r>
      <rPr>
        <sz val="10"/>
        <rFont val="Calibri"/>
        <family val="2"/>
        <charset val="162"/>
        <scheme val="minor"/>
      </rPr>
      <t>&amp;</t>
    </r>
    <r>
      <rPr>
        <sz val="11"/>
        <rFont val="Calibri"/>
        <family val="2"/>
        <charset val="162"/>
        <scheme val="minor"/>
      </rPr>
      <t xml:space="preserve"> Ünvanı</t>
    </r>
  </si>
  <si>
    <r>
      <t>Y.Ölç
(</t>
    </r>
    <r>
      <rPr>
        <sz val="10"/>
        <rFont val="Calibri"/>
        <family val="2"/>
        <charset val="162"/>
        <scheme val="minor"/>
      </rPr>
      <t>m²</t>
    </r>
    <r>
      <rPr>
        <sz val="11"/>
        <rFont val="Calibri"/>
        <family val="2"/>
        <charset val="162"/>
        <scheme val="minor"/>
      </rPr>
      <t>)</t>
    </r>
  </si>
  <si>
    <t>BİTİRİLEN İŞLER</t>
  </si>
  <si>
    <t>İşin Konusu</t>
  </si>
  <si>
    <t>Sözleşme Tarihi</t>
  </si>
  <si>
    <t>Bitiş Tarihi</t>
  </si>
  <si>
    <t>İşveren</t>
  </si>
  <si>
    <t>Toplam Tutar (TL)</t>
  </si>
  <si>
    <t>Eskalasyon Katsayısı</t>
  </si>
  <si>
    <t>Cari Yıl Göre Tutar (TL)</t>
  </si>
  <si>
    <t>(Varsa) Keşif İlavesi / Fiyat Farkı (TL)</t>
  </si>
  <si>
    <t>Sözleşme Tutarı (TL)</t>
  </si>
  <si>
    <t>DEVAM EDEN İŞLER</t>
  </si>
  <si>
    <t>Bitiş Tarihi (Varsa Süre Uzatım Tarihi)</t>
  </si>
  <si>
    <t>Toplam İhale Tutarı (TL)</t>
  </si>
  <si>
    <t xml:space="preserve">Son Hakediş Tutarı (Keşif İlv.,Fiy.Farkı dahil)  (TL) </t>
  </si>
  <si>
    <t>Tamamlanma Seviyesi (%)</t>
  </si>
  <si>
    <t>Kalan Kısım Tutarı (TL)</t>
  </si>
  <si>
    <t>Firma Payı (%)</t>
  </si>
  <si>
    <t>A</t>
  </si>
  <si>
    <t>B</t>
  </si>
  <si>
    <t>aaa</t>
  </si>
  <si>
    <t>bbb</t>
  </si>
  <si>
    <r>
      <rPr>
        <b/>
        <i/>
        <sz val="11"/>
        <color theme="0" tint="-0.499984740745262"/>
        <rFont val="Calibri"/>
        <family val="2"/>
        <charset val="162"/>
        <scheme val="minor"/>
      </rPr>
      <t>Bilgi Notu:</t>
    </r>
    <r>
      <rPr>
        <i/>
        <sz val="11"/>
        <color theme="0" tint="-0.499984740745262"/>
        <rFont val="Calibri"/>
        <family val="2"/>
        <charset val="162"/>
        <scheme val="minor"/>
      </rPr>
      <t xml:space="preserve"> İş Ortaklığı şeklinde üstlenilmiş işlerin 'Sözleşme Tutarı' ve 'Keşif İlavesi/Fiyat Farkı' sütunları firma payı üzerinden girilecektir.</t>
    </r>
  </si>
  <si>
    <t>1. Grup</t>
  </si>
  <si>
    <t>2. Grup</t>
  </si>
  <si>
    <t>3. Grup</t>
  </si>
  <si>
    <t>4. Grup</t>
  </si>
  <si>
    <t>5. Grup</t>
  </si>
  <si>
    <t>TEMİNAT TOPLAMI (TL)</t>
  </si>
  <si>
    <t>Teminat Tutarı (TL)</t>
  </si>
  <si>
    <t>YP</t>
  </si>
  <si>
    <t>² Kredilerden Kaynaklı Diğer Alacaklar (Faiz, Komisyon, Sigorta, Masraf, Vergi, Takip Giderleri, Vekalet Ücreti,  ve Diğer Alacaklar)</t>
  </si>
  <si>
    <t>¹ Tablo, BKEAK'ya bildirilen borç tespiti üzerinden dolduralacaktır.</t>
  </si>
  <si>
    <t>KURUM ADI ¹</t>
  </si>
  <si>
    <t>Kar / Zarar</t>
  </si>
  <si>
    <t>Mali Tablo Tarihi</t>
  </si>
  <si>
    <t>(¹) “Takyidat Bilgileri” sütunu 'VAR' veya 'YOK' şeklinde girilecektir. Tablonun alt kısmında yer alan 'Açıklamalar' bölümünde takyidatlara (lehdar, derece, tutar, tarih vd.) ve piyasa değeri / ekspertiz değerine ilişkin detay bilgi verilecektir. Piyasa Değeri ile ilgili veri müşteri beyanı veya Alacaklı Kuruluşun piyasadan edindiği tahmini bir değerdir, bir bağlayıcılığı yoktur.</t>
  </si>
  <si>
    <t>5.FAALİYET KAR/ZARARI</t>
  </si>
  <si>
    <t>6. FAVÖK ( EBITDA)</t>
  </si>
  <si>
    <t xml:space="preserve">   6.1. FAVÖK (EBITDA) Oranı (%)</t>
  </si>
  <si>
    <t>7.TOPLAM ANAPARA ÖDEMELERİ</t>
  </si>
  <si>
    <t xml:space="preserve">   7.2.Diğer-Yapılandırma Dışı  Kredi Anapara Taksit</t>
  </si>
  <si>
    <t xml:space="preserve">   7.3.Planlanan/İlave Kredi Anapara Ödemeleri</t>
  </si>
  <si>
    <t>10.VERGİ ÖNCESİ KAR</t>
  </si>
  <si>
    <t>11.VERGİ</t>
  </si>
  <si>
    <t>12.DİĞER NAKİT GİRİŞİ</t>
  </si>
  <si>
    <t>13.DİĞER NAKİT ÇIKIŞI</t>
  </si>
  <si>
    <t>AMORTİSMANLAR</t>
  </si>
  <si>
    <t>Cari Yıl (Kalan)</t>
  </si>
  <si>
    <t xml:space="preserve">   7.1.Yapılandırılan Banka Kredileri Anapara Taksit</t>
  </si>
  <si>
    <t>9.TOPLAM ANAPARA VE FAİZ/KAR PAYI ÖDEMELERİ</t>
  </si>
  <si>
    <t xml:space="preserve">    8.3.Planlanan/İlave Kredi Faizi/Kar Payı</t>
  </si>
  <si>
    <t xml:space="preserve">    8.2.Diğer-Yapılandırma Dışı Kredilerin Faizi/Kar Payı</t>
  </si>
  <si>
    <t xml:space="preserve">    8.1.Yapılandırılan Banka Kredileri Faizi/Kar Payı</t>
  </si>
  <si>
    <t>8.TOPLAM FAİZ/KAR PAYI ÖDEMELERİ</t>
  </si>
  <si>
    <t>USD Kuru³</t>
  </si>
  <si>
    <t>³ F.Y.Y.'ye başvuru tarihindeki TCMB döviz satış kuru esas alınacaktır.</t>
  </si>
  <si>
    <r>
      <t xml:space="preserve">2.ÜRETİM/HİZMET MALİYETİ  </t>
    </r>
    <r>
      <rPr>
        <b/>
        <i/>
        <sz val="10"/>
        <rFont val="Calibri"/>
        <family val="2"/>
        <charset val="162"/>
        <scheme val="minor"/>
      </rPr>
      <t>(Amortisman dahil)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</si>
</sst>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₺_-;\-* #,##0.00\ _₺_-;_-* &quot;-&quot;??\ _₺_-;_-@_-"/>
    <numFmt numFmtId="164" formatCode="_(* #,##0_);_(* \(#,##0\);_(* &quot;-&quot;??_);_(@_)"/>
    <numFmt numFmtId="165" formatCode="_-* #,##0.00\ _T_L_-;\-* #,##0.00\ _T_L_-;_-* &quot;-&quot;??\ _T_L_-;_-@_-"/>
    <numFmt numFmtId="166" formatCode="_-* #,##0.0\ _₺_-;\-* #,##0.0\ _₺_-;_-* &quot;-&quot;??\ _₺_-;_-@_-"/>
    <numFmt numFmtId="167" formatCode="_-* #,##0\ _₺_-;\-* #,##0\ _₺_-;_-* &quot;-&quot;??\ _₺_-;_-@_-"/>
    <numFmt numFmtId="168" formatCode="0;[Red]0"/>
    <numFmt numFmtId="169" formatCode="#,##0;[Red]#,##0"/>
    <numFmt numFmtId="170" formatCode="General_)"/>
  </numFmts>
  <fonts count="36" x14ac:knownFonts="1">
    <font>
      <sz val="11"/>
      <color theme="1"/>
      <name val="Calibri"/>
      <family val="2"/>
      <charset val="162"/>
      <scheme val="minor"/>
    </font>
    <font>
      <sz val="10"/>
      <name val="Times New Roman"/>
      <family val="1"/>
      <charset val="162"/>
    </font>
    <font>
      <sz val="10"/>
      <name val="Arial"/>
      <family val="2"/>
      <charset val="162"/>
    </font>
    <font>
      <sz val="9"/>
      <color indexed="81"/>
      <name val="Tahoma"/>
      <family val="2"/>
      <charset val="162"/>
    </font>
    <font>
      <b/>
      <sz val="11"/>
      <color theme="1"/>
      <name val="Calibri"/>
      <family val="2"/>
      <charset val="162"/>
      <scheme val="minor"/>
    </font>
    <font>
      <b/>
      <sz val="9"/>
      <color indexed="81"/>
      <name val="Tahoma"/>
      <family val="2"/>
      <charset val="162"/>
    </font>
    <font>
      <i/>
      <sz val="11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i/>
      <sz val="10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sz val="10"/>
      <color indexed="23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2"/>
      <color rgb="FF212121"/>
      <name val="Calibri"/>
      <family val="2"/>
      <charset val="162"/>
      <scheme val="minor"/>
    </font>
    <font>
      <b/>
      <i/>
      <sz val="12"/>
      <color theme="1"/>
      <name val="Calibri"/>
      <family val="2"/>
      <charset val="162"/>
      <scheme val="minor"/>
    </font>
    <font>
      <b/>
      <i/>
      <sz val="11"/>
      <color theme="1"/>
      <name val="Calibri"/>
      <family val="2"/>
      <charset val="162"/>
      <scheme val="minor"/>
    </font>
    <font>
      <sz val="11"/>
      <color rgb="FF212121"/>
      <name val="Calibri"/>
      <family val="2"/>
      <charset val="162"/>
      <scheme val="minor"/>
    </font>
    <font>
      <sz val="10"/>
      <color rgb="FF212121"/>
      <name val="Calibri"/>
      <family val="2"/>
      <charset val="162"/>
      <scheme val="minor"/>
    </font>
    <font>
      <sz val="11"/>
      <color theme="0" tint="-0.499984740745262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i/>
      <sz val="11"/>
      <name val="Calibri"/>
      <family val="2"/>
      <charset val="162"/>
      <scheme val="minor"/>
    </font>
    <font>
      <sz val="9"/>
      <name val="Calibri"/>
      <family val="2"/>
      <charset val="162"/>
      <scheme val="minor"/>
    </font>
    <font>
      <sz val="10"/>
      <name val="Trebuchet MS"/>
      <family val="2"/>
      <charset val="162"/>
    </font>
    <font>
      <sz val="14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i/>
      <sz val="11"/>
      <color theme="0" tint="-0.499984740745262"/>
      <name val="Calibri"/>
      <family val="2"/>
      <charset val="162"/>
      <scheme val="minor"/>
    </font>
    <font>
      <b/>
      <i/>
      <sz val="11"/>
      <color theme="0" tint="-0.499984740745262"/>
      <name val="Calibri"/>
      <family val="2"/>
      <charset val="162"/>
      <scheme val="minor"/>
    </font>
    <font>
      <i/>
      <sz val="10"/>
      <name val="Calibri"/>
      <family val="2"/>
      <charset val="162"/>
      <scheme val="minor"/>
    </font>
    <font>
      <i/>
      <sz val="9"/>
      <name val="Calibri"/>
      <family val="2"/>
      <charset val="162"/>
      <scheme val="minor"/>
    </font>
    <font>
      <b/>
      <sz val="9"/>
      <name val="Calibri"/>
      <family val="2"/>
      <charset val="162"/>
      <scheme val="minor"/>
    </font>
    <font>
      <sz val="10"/>
      <name val="Courier"/>
      <family val="3"/>
    </font>
    <font>
      <b/>
      <sz val="10"/>
      <name val="Times New Roman TUR"/>
      <family val="1"/>
      <charset val="162"/>
    </font>
    <font>
      <b/>
      <i/>
      <sz val="10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1" fillId="0" borderId="0"/>
    <xf numFmtId="0" fontId="25" fillId="0" borderId="0"/>
    <xf numFmtId="170" fontId="33" fillId="0" borderId="0"/>
    <xf numFmtId="9" fontId="10" fillId="0" borderId="0" applyFont="0" applyFill="0" applyBorder="0" applyAlignment="0" applyProtection="0"/>
  </cellStyleXfs>
  <cellXfs count="222">
    <xf numFmtId="0" fontId="0" fillId="0" borderId="0" xfId="0"/>
    <xf numFmtId="0" fontId="6" fillId="0" borderId="0" xfId="0" applyFont="1"/>
    <xf numFmtId="0" fontId="9" fillId="4" borderId="1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3" fillId="0" borderId="6" xfId="1" applyFont="1" applyFill="1" applyBorder="1" applyAlignment="1" applyProtection="1">
      <alignment vertical="center"/>
      <protection locked="0" hidden="1"/>
    </xf>
    <xf numFmtId="3" fontId="11" fillId="0" borderId="8" xfId="1" applyNumberFormat="1" applyFont="1" applyFill="1" applyBorder="1" applyAlignment="1" applyProtection="1">
      <alignment vertical="center"/>
      <protection locked="0" hidden="1"/>
    </xf>
    <xf numFmtId="3" fontId="13" fillId="5" borderId="1" xfId="2" applyNumberFormat="1" applyFont="1" applyFill="1" applyBorder="1" applyAlignment="1" applyProtection="1">
      <alignment vertical="center"/>
      <protection hidden="1"/>
    </xf>
    <xf numFmtId="3" fontId="13" fillId="5" borderId="1" xfId="1" applyNumberFormat="1" applyFont="1" applyFill="1" applyBorder="1" applyAlignment="1" applyProtection="1">
      <alignment horizontal="center" vertical="center"/>
      <protection hidden="1"/>
    </xf>
    <xf numFmtId="3" fontId="13" fillId="4" borderId="1" xfId="2" applyNumberFormat="1" applyFont="1" applyFill="1" applyBorder="1" applyAlignment="1" applyProtection="1">
      <alignment vertical="center"/>
      <protection hidden="1"/>
    </xf>
    <xf numFmtId="3" fontId="13" fillId="4" borderId="1" xfId="1" applyNumberFormat="1" applyFont="1" applyFill="1" applyBorder="1" applyAlignment="1" applyProtection="1">
      <alignment horizontal="center" vertical="center"/>
      <protection hidden="1"/>
    </xf>
    <xf numFmtId="3" fontId="13" fillId="5" borderId="1" xfId="1" applyNumberFormat="1" applyFont="1" applyFill="1" applyBorder="1" applyAlignment="1" applyProtection="1">
      <alignment vertical="center"/>
      <protection hidden="1"/>
    </xf>
    <xf numFmtId="3" fontId="13" fillId="5" borderId="1" xfId="1" applyNumberFormat="1" applyFont="1" applyFill="1" applyBorder="1" applyAlignment="1" applyProtection="1">
      <alignment vertical="center"/>
      <protection locked="0" hidden="1"/>
    </xf>
    <xf numFmtId="3" fontId="11" fillId="3" borderId="8" xfId="1" applyNumberFormat="1" applyFont="1" applyFill="1" applyBorder="1" applyAlignment="1" applyProtection="1">
      <alignment horizontal="center" vertical="center"/>
      <protection hidden="1"/>
    </xf>
    <xf numFmtId="0" fontId="13" fillId="0" borderId="6" xfId="1" applyFont="1" applyBorder="1" applyAlignment="1" applyProtection="1">
      <alignment vertical="center"/>
      <protection locked="0" hidden="1"/>
    </xf>
    <xf numFmtId="3" fontId="11" fillId="3" borderId="8" xfId="1" applyNumberFormat="1" applyFont="1" applyFill="1" applyBorder="1" applyAlignment="1" applyProtection="1">
      <alignment vertical="center"/>
      <protection locked="0" hidden="1"/>
    </xf>
    <xf numFmtId="0" fontId="11" fillId="6" borderId="0" xfId="7" applyFont="1" applyFill="1"/>
    <xf numFmtId="0" fontId="13" fillId="6" borderId="0" xfId="7" applyFont="1" applyFill="1"/>
    <xf numFmtId="0" fontId="13" fillId="6" borderId="0" xfId="7" applyFont="1" applyFill="1" applyAlignment="1">
      <alignment horizontal="right"/>
    </xf>
    <xf numFmtId="0" fontId="13" fillId="6" borderId="0" xfId="7" applyFont="1" applyFill="1" applyBorder="1" applyAlignment="1">
      <alignment horizontal="right" vertical="top"/>
    </xf>
    <xf numFmtId="0" fontId="7" fillId="0" borderId="0" xfId="0" applyFont="1"/>
    <xf numFmtId="14" fontId="11" fillId="4" borderId="1" xfId="1" applyNumberFormat="1" applyFont="1" applyFill="1" applyBorder="1" applyAlignment="1" applyProtection="1">
      <alignment horizontal="center" vertical="center"/>
      <protection locked="0"/>
    </xf>
    <xf numFmtId="164" fontId="11" fillId="4" borderId="1" xfId="1" applyNumberFormat="1" applyFont="1" applyFill="1" applyBorder="1" applyAlignment="1" applyProtection="1">
      <alignment horizontal="center" vertical="center"/>
      <protection locked="0"/>
    </xf>
    <xf numFmtId="14" fontId="13" fillId="4" borderId="1" xfId="1" applyNumberFormat="1" applyFont="1" applyFill="1" applyBorder="1" applyAlignment="1" applyProtection="1">
      <alignment horizontal="center" vertical="center"/>
      <protection locked="0"/>
    </xf>
    <xf numFmtId="164" fontId="13" fillId="4" borderId="1" xfId="1" applyNumberFormat="1" applyFont="1" applyFill="1" applyBorder="1" applyAlignment="1" applyProtection="1">
      <alignment horizontal="center" vertical="center"/>
      <protection locked="0"/>
    </xf>
    <xf numFmtId="0" fontId="11" fillId="6" borderId="0" xfId="2" applyFont="1" applyFill="1" applyAlignment="1" applyProtection="1">
      <alignment vertical="center"/>
      <protection locked="0" hidden="1"/>
    </xf>
    <xf numFmtId="0" fontId="11" fillId="6" borderId="0" xfId="2" applyFont="1" applyFill="1" applyAlignment="1" applyProtection="1">
      <alignment horizontal="center" vertical="center"/>
      <protection locked="0" hidden="1"/>
    </xf>
    <xf numFmtId="0" fontId="0" fillId="6" borderId="0" xfId="0" applyFont="1" applyFill="1"/>
    <xf numFmtId="0" fontId="0" fillId="6" borderId="0" xfId="0" applyFont="1" applyFill="1" applyAlignment="1">
      <alignment horizontal="center"/>
    </xf>
    <xf numFmtId="3" fontId="11" fillId="6" borderId="14" xfId="8" applyNumberFormat="1" applyFont="1" applyFill="1" applyBorder="1" applyAlignment="1" applyProtection="1">
      <alignment vertical="center"/>
    </xf>
    <xf numFmtId="3" fontId="11" fillId="6" borderId="8" xfId="8" applyNumberFormat="1" applyFont="1" applyFill="1" applyBorder="1" applyAlignment="1" applyProtection="1">
      <alignment vertical="center"/>
    </xf>
    <xf numFmtId="3" fontId="11" fillId="6" borderId="2" xfId="8" applyNumberFormat="1" applyFont="1" applyFill="1" applyBorder="1" applyAlignment="1" applyProtection="1">
      <alignment vertical="center"/>
    </xf>
    <xf numFmtId="3" fontId="11" fillId="6" borderId="0" xfId="8" applyNumberFormat="1" applyFont="1" applyFill="1" applyBorder="1" applyAlignment="1" applyProtection="1">
      <alignment vertical="center"/>
    </xf>
    <xf numFmtId="0" fontId="7" fillId="6" borderId="0" xfId="0" applyFont="1" applyFill="1"/>
    <xf numFmtId="0" fontId="14" fillId="6" borderId="0" xfId="0" applyFont="1" applyFill="1" applyBorder="1" applyAlignment="1">
      <alignment horizontal="right" vertical="top"/>
    </xf>
    <xf numFmtId="43" fontId="11" fillId="6" borderId="14" xfId="6" applyFont="1" applyFill="1" applyBorder="1" applyAlignment="1" applyProtection="1">
      <alignment vertical="center"/>
    </xf>
    <xf numFmtId="43" fontId="11" fillId="6" borderId="8" xfId="6" applyFont="1" applyFill="1" applyBorder="1" applyAlignment="1" applyProtection="1">
      <alignment vertical="center"/>
    </xf>
    <xf numFmtId="43" fontId="11" fillId="6" borderId="2" xfId="6" applyFont="1" applyFill="1" applyBorder="1" applyAlignment="1" applyProtection="1">
      <alignment vertical="center"/>
    </xf>
    <xf numFmtId="43" fontId="11" fillId="6" borderId="6" xfId="6" applyFont="1" applyFill="1" applyBorder="1" applyAlignment="1" applyProtection="1">
      <alignment vertical="center"/>
    </xf>
    <xf numFmtId="0" fontId="14" fillId="6" borderId="0" xfId="0" applyFont="1" applyFill="1" applyBorder="1" applyAlignment="1">
      <alignment horizontal="left" vertical="top"/>
    </xf>
    <xf numFmtId="3" fontId="11" fillId="7" borderId="8" xfId="8" applyNumberFormat="1" applyFont="1" applyFill="1" applyBorder="1" applyAlignment="1" applyProtection="1">
      <alignment vertical="center"/>
    </xf>
    <xf numFmtId="43" fontId="11" fillId="7" borderId="6" xfId="6" applyFont="1" applyFill="1" applyBorder="1" applyAlignment="1" applyProtection="1">
      <alignment vertical="center"/>
    </xf>
    <xf numFmtId="0" fontId="13" fillId="7" borderId="6" xfId="1" applyFont="1" applyFill="1" applyBorder="1" applyAlignment="1" applyProtection="1">
      <alignment vertical="center"/>
      <protection locked="0" hidden="1"/>
    </xf>
    <xf numFmtId="3" fontId="11" fillId="7" borderId="8" xfId="1" applyNumberFormat="1" applyFont="1" applyFill="1" applyBorder="1" applyAlignment="1" applyProtection="1">
      <alignment vertical="center"/>
      <protection locked="0" hidden="1"/>
    </xf>
    <xf numFmtId="3" fontId="11" fillId="7" borderId="8" xfId="1" applyNumberFormat="1" applyFont="1" applyFill="1" applyBorder="1" applyAlignment="1" applyProtection="1">
      <alignment horizontal="center" vertical="center"/>
      <protection hidden="1"/>
    </xf>
    <xf numFmtId="0" fontId="15" fillId="6" borderId="0" xfId="0" applyFont="1" applyFill="1"/>
    <xf numFmtId="0" fontId="13" fillId="0" borderId="1" xfId="1" quotePrefix="1" applyFont="1" applyFill="1" applyBorder="1" applyAlignment="1" applyProtection="1">
      <alignment horizontal="center" vertical="center"/>
      <protection locked="0"/>
    </xf>
    <xf numFmtId="0" fontId="15" fillId="0" borderId="0" xfId="0" applyFont="1"/>
    <xf numFmtId="3" fontId="13" fillId="5" borderId="1" xfId="7" applyNumberFormat="1" applyFont="1" applyFill="1" applyBorder="1" applyAlignment="1" applyProtection="1">
      <alignment vertical="center"/>
    </xf>
    <xf numFmtId="3" fontId="13" fillId="5" borderId="1" xfId="7" applyNumberFormat="1" applyFont="1" applyFill="1" applyBorder="1" applyAlignment="1" applyProtection="1">
      <alignment horizontal="right" vertical="center"/>
    </xf>
    <xf numFmtId="43" fontId="11" fillId="6" borderId="6" xfId="6" applyFont="1" applyFill="1" applyBorder="1" applyAlignment="1" applyProtection="1">
      <alignment horizontal="left" vertical="center"/>
    </xf>
    <xf numFmtId="0" fontId="11" fillId="0" borderId="3" xfId="1" quotePrefix="1" applyFont="1" applyFill="1" applyBorder="1" applyAlignment="1" applyProtection="1">
      <alignment horizontal="center" vertical="center"/>
      <protection locked="0"/>
    </xf>
    <xf numFmtId="164" fontId="11" fillId="4" borderId="5" xfId="1" applyNumberFormat="1" applyFont="1" applyFill="1" applyBorder="1" applyAlignment="1" applyProtection="1">
      <alignment horizontal="center" vertical="center"/>
      <protection locked="0"/>
    </xf>
    <xf numFmtId="3" fontId="11" fillId="6" borderId="8" xfId="8" applyNumberFormat="1" applyFont="1" applyFill="1" applyBorder="1" applyAlignment="1" applyProtection="1">
      <alignment horizontal="right" vertical="center"/>
    </xf>
    <xf numFmtId="43" fontId="11" fillId="6" borderId="14" xfId="6" applyFont="1" applyFill="1" applyBorder="1" applyAlignment="1" applyProtection="1">
      <alignment horizontal="left" vertical="center"/>
    </xf>
    <xf numFmtId="43" fontId="11" fillId="6" borderId="2" xfId="6" applyFont="1" applyFill="1" applyBorder="1" applyAlignment="1" applyProtection="1">
      <alignment horizontal="left" vertical="center"/>
    </xf>
    <xf numFmtId="0" fontId="13" fillId="6" borderId="6" xfId="1" applyFont="1" applyFill="1" applyBorder="1" applyAlignment="1" applyProtection="1">
      <alignment vertical="center"/>
      <protection locked="0" hidden="1"/>
    </xf>
    <xf numFmtId="3" fontId="11" fillId="6" borderId="8" xfId="1" applyNumberFormat="1" applyFont="1" applyFill="1" applyBorder="1" applyAlignment="1" applyProtection="1">
      <alignment vertical="center"/>
      <protection locked="0" hidden="1"/>
    </xf>
    <xf numFmtId="3" fontId="11" fillId="6" borderId="8" xfId="1" applyNumberFormat="1" applyFont="1" applyFill="1" applyBorder="1" applyAlignment="1" applyProtection="1">
      <alignment horizontal="center" vertical="center"/>
      <protection hidden="1"/>
    </xf>
    <xf numFmtId="0" fontId="11" fillId="6" borderId="6" xfId="1" applyFont="1" applyFill="1" applyBorder="1" applyAlignment="1" applyProtection="1">
      <alignment vertical="center"/>
      <protection locked="0" hidden="1"/>
    </xf>
    <xf numFmtId="0" fontId="13" fillId="6" borderId="6" xfId="2" applyFont="1" applyFill="1" applyBorder="1" applyAlignment="1" applyProtection="1">
      <alignment vertical="center"/>
      <protection locked="0" hidden="1"/>
    </xf>
    <xf numFmtId="3" fontId="13" fillId="5" borderId="3" xfId="7" applyNumberFormat="1" applyFont="1" applyFill="1" applyBorder="1" applyAlignment="1" applyProtection="1">
      <alignment horizontal="right" vertical="center"/>
    </xf>
    <xf numFmtId="3" fontId="13" fillId="5" borderId="3" xfId="7" applyNumberFormat="1" applyFont="1" applyFill="1" applyBorder="1" applyAlignment="1" applyProtection="1">
      <alignment vertical="center"/>
    </xf>
    <xf numFmtId="3" fontId="13" fillId="5" borderId="9" xfId="7" applyNumberFormat="1" applyFont="1" applyFill="1" applyBorder="1" applyAlignment="1" applyProtection="1">
      <alignment vertical="center"/>
    </xf>
    <xf numFmtId="0" fontId="4" fillId="8" borderId="19" xfId="0" applyFont="1" applyFill="1" applyBorder="1" applyAlignment="1" applyProtection="1">
      <alignment horizontal="center" vertical="center"/>
      <protection hidden="1"/>
    </xf>
    <xf numFmtId="0" fontId="4" fillId="4" borderId="19" xfId="0" applyFont="1" applyFill="1" applyBorder="1" applyAlignment="1" applyProtection="1">
      <alignment horizontal="center" vertical="center"/>
      <protection hidden="1"/>
    </xf>
    <xf numFmtId="0" fontId="4" fillId="5" borderId="19" xfId="0" applyFont="1" applyFill="1" applyBorder="1" applyAlignment="1" applyProtection="1">
      <alignment horizontal="center" vertical="center"/>
      <protection hidden="1"/>
    </xf>
    <xf numFmtId="3" fontId="20" fillId="0" borderId="20" xfId="0" applyNumberFormat="1" applyFont="1" applyBorder="1" applyAlignment="1" applyProtection="1">
      <alignment horizontal="right" vertical="center"/>
      <protection locked="0" hidden="1"/>
    </xf>
    <xf numFmtId="3" fontId="20" fillId="0" borderId="21" xfId="0" applyNumberFormat="1" applyFont="1" applyBorder="1" applyAlignment="1" applyProtection="1">
      <alignment horizontal="right" vertical="center"/>
      <protection locked="0" hidden="1"/>
    </xf>
    <xf numFmtId="3" fontId="20" fillId="0" borderId="10" xfId="0" applyNumberFormat="1" applyFont="1" applyBorder="1" applyAlignment="1" applyProtection="1">
      <alignment horizontal="right" vertical="center"/>
      <protection locked="0" hidden="1"/>
    </xf>
    <xf numFmtId="3" fontId="20" fillId="0" borderId="11" xfId="0" applyNumberFormat="1" applyFont="1" applyBorder="1" applyAlignment="1" applyProtection="1">
      <alignment horizontal="right" vertical="center"/>
      <protection locked="0" hidden="1"/>
    </xf>
    <xf numFmtId="3" fontId="8" fillId="8" borderId="13" xfId="0" applyNumberFormat="1" applyFont="1" applyFill="1" applyBorder="1" applyAlignment="1" applyProtection="1">
      <alignment horizontal="right" vertical="center"/>
      <protection hidden="1"/>
    </xf>
    <xf numFmtId="3" fontId="8" fillId="4" borderId="13" xfId="0" applyNumberFormat="1" applyFont="1" applyFill="1" applyBorder="1" applyAlignment="1" applyProtection="1">
      <alignment horizontal="right" vertical="center"/>
      <protection hidden="1"/>
    </xf>
    <xf numFmtId="0" fontId="21" fillId="6" borderId="0" xfId="0" applyFont="1" applyFill="1" applyBorder="1" applyAlignment="1" applyProtection="1">
      <alignment vertical="center"/>
      <protection hidden="1"/>
    </xf>
    <xf numFmtId="0" fontId="0" fillId="6" borderId="0" xfId="0" applyFont="1" applyFill="1" applyBorder="1" applyAlignment="1" applyProtection="1">
      <alignment vertical="center"/>
      <protection hidden="1"/>
    </xf>
    <xf numFmtId="0" fontId="17" fillId="6" borderId="0" xfId="0" applyFont="1" applyFill="1" applyBorder="1" applyAlignment="1" applyProtection="1">
      <alignment vertical="center"/>
      <protection hidden="1"/>
    </xf>
    <xf numFmtId="0" fontId="17" fillId="6" borderId="13" xfId="0" applyFont="1" applyFill="1" applyBorder="1" applyAlignment="1" applyProtection="1">
      <alignment horizontal="center" vertical="center"/>
      <protection hidden="1"/>
    </xf>
    <xf numFmtId="0" fontId="4" fillId="5" borderId="18" xfId="0" applyFont="1" applyFill="1" applyBorder="1" applyAlignment="1" applyProtection="1">
      <alignment horizontal="center" vertical="center"/>
      <protection hidden="1"/>
    </xf>
    <xf numFmtId="3" fontId="8" fillId="5" borderId="12" xfId="0" applyNumberFormat="1" applyFont="1" applyFill="1" applyBorder="1" applyAlignment="1" applyProtection="1">
      <alignment horizontal="right" vertical="center"/>
      <protection hidden="1"/>
    </xf>
    <xf numFmtId="0" fontId="17" fillId="5" borderId="12" xfId="0" applyFont="1" applyFill="1" applyBorder="1" applyAlignment="1" applyProtection="1">
      <alignment horizontal="center" vertical="center"/>
      <protection hidden="1"/>
    </xf>
    <xf numFmtId="3" fontId="7" fillId="5" borderId="20" xfId="0" applyNumberFormat="1" applyFont="1" applyFill="1" applyBorder="1" applyAlignment="1" applyProtection="1">
      <alignment horizontal="right" vertical="center"/>
      <protection hidden="1"/>
    </xf>
    <xf numFmtId="0" fontId="4" fillId="4" borderId="22" xfId="0" applyFont="1" applyFill="1" applyBorder="1" applyAlignment="1" applyProtection="1">
      <alignment horizontal="center" vertical="center"/>
      <protection hidden="1"/>
    </xf>
    <xf numFmtId="0" fontId="4" fillId="4" borderId="23" xfId="0" applyFont="1" applyFill="1" applyBorder="1" applyAlignment="1" applyProtection="1">
      <alignment horizontal="center" vertical="center"/>
      <protection hidden="1"/>
    </xf>
    <xf numFmtId="0" fontId="19" fillId="6" borderId="22" xfId="0" applyFont="1" applyFill="1" applyBorder="1" applyAlignment="1" applyProtection="1">
      <alignment horizontal="left" vertical="center"/>
      <protection locked="0" hidden="1"/>
    </xf>
    <xf numFmtId="0" fontId="19" fillId="6" borderId="16" xfId="0" applyFont="1" applyFill="1" applyBorder="1" applyAlignment="1" applyProtection="1">
      <alignment horizontal="left" vertical="center"/>
      <protection locked="0" hidden="1"/>
    </xf>
    <xf numFmtId="0" fontId="18" fillId="5" borderId="15" xfId="0" applyFont="1" applyFill="1" applyBorder="1" applyAlignment="1" applyProtection="1">
      <alignment horizontal="center" vertical="center"/>
      <protection hidden="1"/>
    </xf>
    <xf numFmtId="0" fontId="4" fillId="8" borderId="18" xfId="0" applyFont="1" applyFill="1" applyBorder="1" applyAlignment="1" applyProtection="1">
      <alignment horizontal="center" vertical="center"/>
      <protection hidden="1"/>
    </xf>
    <xf numFmtId="3" fontId="8" fillId="8" borderId="12" xfId="0" applyNumberFormat="1" applyFont="1" applyFill="1" applyBorder="1" applyAlignment="1" applyProtection="1">
      <alignment horizontal="right" vertical="center"/>
      <protection hidden="1"/>
    </xf>
    <xf numFmtId="0" fontId="4" fillId="4" borderId="18" xfId="0" applyFont="1" applyFill="1" applyBorder="1" applyAlignment="1" applyProtection="1">
      <alignment horizontal="center" vertical="center"/>
      <protection hidden="1"/>
    </xf>
    <xf numFmtId="3" fontId="8" fillId="4" borderId="12" xfId="0" applyNumberFormat="1" applyFont="1" applyFill="1" applyBorder="1" applyAlignment="1" applyProtection="1">
      <alignment horizontal="right" vertical="center"/>
      <protection hidden="1"/>
    </xf>
    <xf numFmtId="3" fontId="20" fillId="0" borderId="17" xfId="0" applyNumberFormat="1" applyFont="1" applyBorder="1" applyAlignment="1" applyProtection="1">
      <alignment horizontal="right" vertical="center"/>
      <protection locked="0" hidden="1"/>
    </xf>
    <xf numFmtId="3" fontId="20" fillId="0" borderId="16" xfId="0" applyNumberFormat="1" applyFont="1" applyBorder="1" applyAlignment="1" applyProtection="1">
      <alignment horizontal="right" vertical="center"/>
      <protection locked="0" hidden="1"/>
    </xf>
    <xf numFmtId="3" fontId="8" fillId="4" borderId="15" xfId="0" applyNumberFormat="1" applyFont="1" applyFill="1" applyBorder="1" applyAlignment="1" applyProtection="1">
      <alignment horizontal="right" vertical="center"/>
      <protection hidden="1"/>
    </xf>
    <xf numFmtId="167" fontId="8" fillId="5" borderId="13" xfId="6" applyNumberFormat="1" applyFont="1" applyFill="1" applyBorder="1" applyAlignment="1" applyProtection="1">
      <alignment horizontal="right" vertical="center"/>
      <protection hidden="1"/>
    </xf>
    <xf numFmtId="14" fontId="16" fillId="6" borderId="15" xfId="0" applyNumberFormat="1" applyFont="1" applyFill="1" applyBorder="1" applyAlignment="1" applyProtection="1">
      <alignment horizontal="center" vertical="center"/>
      <protection locked="0" hidden="1"/>
    </xf>
    <xf numFmtId="166" fontId="7" fillId="5" borderId="21" xfId="6" applyNumberFormat="1" applyFont="1" applyFill="1" applyBorder="1" applyAlignment="1" applyProtection="1">
      <alignment horizontal="right" vertical="center"/>
      <protection hidden="1"/>
    </xf>
    <xf numFmtId="0" fontId="0" fillId="6" borderId="0" xfId="0" applyFill="1"/>
    <xf numFmtId="0" fontId="0" fillId="6" borderId="0" xfId="0" applyFont="1" applyFill="1" applyBorder="1" applyAlignment="1">
      <alignment vertical="center"/>
    </xf>
    <xf numFmtId="0" fontId="22" fillId="5" borderId="1" xfId="5" applyFont="1" applyFill="1" applyBorder="1" applyAlignment="1">
      <alignment horizontal="left" vertical="center" wrapText="1"/>
    </xf>
    <xf numFmtId="0" fontId="22" fillId="5" borderId="1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3" fontId="22" fillId="0" borderId="1" xfId="5" applyNumberFormat="1" applyFont="1" applyBorder="1" applyAlignment="1">
      <alignment horizontal="right" vertical="center" wrapText="1"/>
    </xf>
    <xf numFmtId="0" fontId="23" fillId="8" borderId="3" xfId="0" applyFont="1" applyFill="1" applyBorder="1" applyAlignment="1">
      <alignment horizontal="left" vertical="center" indent="2"/>
    </xf>
    <xf numFmtId="0" fontId="23" fillId="8" borderId="4" xfId="0" applyFont="1" applyFill="1" applyBorder="1" applyAlignment="1">
      <alignment horizontal="left" vertical="center" indent="2"/>
    </xf>
    <xf numFmtId="0" fontId="23" fillId="8" borderId="5" xfId="0" applyFont="1" applyFill="1" applyBorder="1" applyAlignment="1">
      <alignment horizontal="left" vertical="center" indent="2"/>
    </xf>
    <xf numFmtId="0" fontId="22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2" fontId="22" fillId="0" borderId="1" xfId="0" applyNumberFormat="1" applyFont="1" applyBorder="1" applyAlignment="1">
      <alignment horizontal="center" vertical="center"/>
    </xf>
    <xf numFmtId="168" fontId="22" fillId="0" borderId="1" xfId="0" applyNumberFormat="1" applyFont="1" applyBorder="1" applyAlignment="1">
      <alignment horizontal="center" vertical="center"/>
    </xf>
    <xf numFmtId="169" fontId="22" fillId="0" borderId="1" xfId="0" applyNumberFormat="1" applyFont="1" applyBorder="1" applyAlignment="1">
      <alignment horizontal="left" vertical="center"/>
    </xf>
    <xf numFmtId="0" fontId="0" fillId="8" borderId="4" xfId="0" applyFont="1" applyFill="1" applyBorder="1"/>
    <xf numFmtId="0" fontId="0" fillId="8" borderId="5" xfId="0" applyFont="1" applyFill="1" applyBorder="1"/>
    <xf numFmtId="0" fontId="22" fillId="5" borderId="2" xfId="0" applyFont="1" applyFill="1" applyBorder="1" applyAlignment="1">
      <alignment horizontal="center" vertical="center"/>
    </xf>
    <xf numFmtId="14" fontId="22" fillId="5" borderId="2" xfId="0" applyNumberFormat="1" applyFont="1" applyFill="1" applyBorder="1" applyAlignment="1">
      <alignment horizontal="center" vertical="center"/>
    </xf>
    <xf numFmtId="167" fontId="22" fillId="0" borderId="1" xfId="6" applyNumberFormat="1" applyFont="1" applyBorder="1" applyAlignment="1">
      <alignment horizontal="center" vertical="center"/>
    </xf>
    <xf numFmtId="167" fontId="22" fillId="0" borderId="1" xfId="6" applyNumberFormat="1" applyFont="1" applyBorder="1" applyAlignment="1">
      <alignment horizontal="left" vertical="center"/>
    </xf>
    <xf numFmtId="0" fontId="11" fillId="6" borderId="1" xfId="0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left" vertical="center" wrapText="1"/>
    </xf>
    <xf numFmtId="0" fontId="24" fillId="6" borderId="1" xfId="0" applyFont="1" applyFill="1" applyBorder="1" applyAlignment="1">
      <alignment vertical="center"/>
    </xf>
    <xf numFmtId="0" fontId="24" fillId="6" borderId="1" xfId="0" applyFont="1" applyFill="1" applyBorder="1" applyAlignment="1">
      <alignment horizontal="left" vertical="center"/>
    </xf>
    <xf numFmtId="12" fontId="11" fillId="6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horizontal="right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left" vertical="center"/>
    </xf>
    <xf numFmtId="0" fontId="24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3" fontId="11" fillId="0" borderId="1" xfId="6" applyNumberFormat="1" applyFont="1" applyBorder="1" applyAlignment="1">
      <alignment horizontal="right" vertical="center"/>
    </xf>
    <xf numFmtId="1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67" fontId="22" fillId="0" borderId="1" xfId="6" applyNumberFormat="1" applyFont="1" applyBorder="1" applyAlignment="1">
      <alignment horizontal="right" vertical="center"/>
    </xf>
    <xf numFmtId="0" fontId="0" fillId="6" borderId="0" xfId="0" applyFont="1" applyFill="1" applyAlignment="1"/>
    <xf numFmtId="167" fontId="11" fillId="0" borderId="1" xfId="6" applyNumberFormat="1" applyFont="1" applyBorder="1" applyAlignment="1">
      <alignment vertical="center"/>
    </xf>
    <xf numFmtId="43" fontId="11" fillId="0" borderId="1" xfId="6" applyFont="1" applyBorder="1" applyAlignment="1">
      <alignment vertical="center"/>
    </xf>
    <xf numFmtId="43" fontId="0" fillId="6" borderId="0" xfId="0" applyNumberFormat="1" applyFont="1" applyFill="1" applyAlignment="1"/>
    <xf numFmtId="14" fontId="11" fillId="0" borderId="1" xfId="9" applyNumberFormat="1" applyFont="1" applyBorder="1" applyAlignment="1">
      <alignment horizontal="center" vertical="center"/>
    </xf>
    <xf numFmtId="0" fontId="11" fillId="5" borderId="1" xfId="9" applyFont="1" applyFill="1" applyBorder="1" applyAlignment="1">
      <alignment horizontal="left" vertical="center"/>
    </xf>
    <xf numFmtId="0" fontId="11" fillId="5" borderId="1" xfId="9" applyFont="1" applyFill="1" applyBorder="1" applyAlignment="1">
      <alignment horizontal="center" vertical="center" wrapText="1"/>
    </xf>
    <xf numFmtId="0" fontId="4" fillId="5" borderId="1" xfId="0" applyFont="1" applyFill="1" applyBorder="1" applyAlignment="1"/>
    <xf numFmtId="167" fontId="4" fillId="5" borderId="1" xfId="0" applyNumberFormat="1" applyFont="1" applyFill="1" applyBorder="1" applyAlignment="1"/>
    <xf numFmtId="167" fontId="11" fillId="5" borderId="1" xfId="6" applyNumberFormat="1" applyFont="1" applyFill="1" applyBorder="1" applyAlignment="1">
      <alignment vertical="center"/>
    </xf>
    <xf numFmtId="0" fontId="7" fillId="5" borderId="1" xfId="9" applyFont="1" applyFill="1" applyBorder="1" applyAlignment="1">
      <alignment horizontal="left" vertical="center"/>
    </xf>
    <xf numFmtId="0" fontId="7" fillId="5" borderId="1" xfId="9" applyFont="1" applyFill="1" applyBorder="1" applyAlignment="1">
      <alignment horizontal="center" vertical="center" wrapText="1"/>
    </xf>
    <xf numFmtId="43" fontId="7" fillId="0" borderId="1" xfId="6" applyFont="1" applyBorder="1" applyAlignment="1">
      <alignment vertical="center"/>
    </xf>
    <xf numFmtId="14" fontId="7" fillId="0" borderId="1" xfId="9" applyNumberFormat="1" applyFont="1" applyBorder="1" applyAlignment="1">
      <alignment horizontal="center" vertical="center"/>
    </xf>
    <xf numFmtId="167" fontId="7" fillId="0" borderId="1" xfId="6" applyNumberFormat="1" applyFont="1" applyBorder="1" applyAlignment="1">
      <alignment vertical="center"/>
    </xf>
    <xf numFmtId="43" fontId="7" fillId="5" borderId="1" xfId="6" applyFont="1" applyFill="1" applyBorder="1" applyAlignment="1">
      <alignment vertical="center"/>
    </xf>
    <xf numFmtId="167" fontId="7" fillId="5" borderId="1" xfId="6" applyNumberFormat="1" applyFont="1" applyFill="1" applyBorder="1" applyAlignment="1">
      <alignment vertical="center"/>
    </xf>
    <xf numFmtId="0" fontId="28" fillId="6" borderId="0" xfId="0" applyFont="1" applyFill="1" applyAlignment="1"/>
    <xf numFmtId="0" fontId="6" fillId="6" borderId="0" xfId="0" applyFont="1" applyFill="1"/>
    <xf numFmtId="0" fontId="13" fillId="0" borderId="1" xfId="5" applyFont="1" applyFill="1" applyBorder="1" applyAlignment="1" applyProtection="1">
      <alignment vertical="center" wrapText="1"/>
      <protection hidden="1"/>
    </xf>
    <xf numFmtId="167" fontId="24" fillId="0" borderId="1" xfId="6" applyNumberFormat="1" applyFont="1" applyFill="1" applyBorder="1" applyAlignment="1" applyProtection="1">
      <alignment horizontal="right" vertical="center" wrapText="1"/>
      <protection locked="0"/>
    </xf>
    <xf numFmtId="0" fontId="30" fillId="0" borderId="1" xfId="5" applyFont="1" applyFill="1" applyBorder="1" applyAlignment="1" applyProtection="1">
      <alignment vertical="center" wrapText="1"/>
      <protection hidden="1"/>
    </xf>
    <xf numFmtId="0" fontId="13" fillId="5" borderId="1" xfId="5" applyFont="1" applyFill="1" applyBorder="1" applyAlignment="1" applyProtection="1">
      <alignment vertical="center" wrapText="1"/>
      <protection hidden="1"/>
    </xf>
    <xf numFmtId="167" fontId="24" fillId="5" borderId="1" xfId="6" applyNumberFormat="1" applyFont="1" applyFill="1" applyBorder="1" applyAlignment="1" applyProtection="1">
      <alignment horizontal="right" vertical="center" wrapText="1"/>
      <protection hidden="1"/>
    </xf>
    <xf numFmtId="167" fontId="31" fillId="0" borderId="1" xfId="6" applyNumberFormat="1" applyFont="1" applyFill="1" applyBorder="1" applyAlignment="1" applyProtection="1">
      <alignment horizontal="right" vertical="center" wrapText="1"/>
      <protection locked="0"/>
    </xf>
    <xf numFmtId="167" fontId="32" fillId="5" borderId="1" xfId="6" applyNumberFormat="1" applyFont="1" applyFill="1" applyBorder="1" applyAlignment="1" applyProtection="1">
      <alignment horizontal="right" vertical="center" wrapText="1"/>
      <protection hidden="1"/>
    </xf>
    <xf numFmtId="0" fontId="34" fillId="9" borderId="1" xfId="10" quotePrefix="1" applyNumberFormat="1" applyFont="1" applyFill="1" applyBorder="1" applyAlignment="1" applyProtection="1">
      <alignment horizontal="center" vertical="center" wrapText="1"/>
    </xf>
    <xf numFmtId="0" fontId="0" fillId="6" borderId="1" xfId="0" applyFill="1" applyBorder="1"/>
    <xf numFmtId="0" fontId="34" fillId="9" borderId="3" xfId="10" quotePrefix="1" applyNumberFormat="1" applyFont="1" applyFill="1" applyBorder="1" applyAlignment="1" applyProtection="1">
      <alignment horizontal="center" vertical="center" wrapText="1"/>
    </xf>
    <xf numFmtId="0" fontId="0" fillId="6" borderId="3" xfId="0" applyFill="1" applyBorder="1"/>
    <xf numFmtId="0" fontId="19" fillId="6" borderId="1" xfId="0" applyFont="1" applyFill="1" applyBorder="1" applyAlignment="1" applyProtection="1">
      <alignment horizontal="left" vertical="center"/>
      <protection locked="0" hidden="1"/>
    </xf>
    <xf numFmtId="9" fontId="24" fillId="5" borderId="1" xfId="11" applyFont="1" applyFill="1" applyBorder="1" applyAlignment="1" applyProtection="1">
      <alignment horizontal="right" vertical="center" wrapText="1"/>
      <protection hidden="1"/>
    </xf>
    <xf numFmtId="167" fontId="0" fillId="6" borderId="0" xfId="0" applyNumberFormat="1" applyFont="1" applyFill="1"/>
    <xf numFmtId="43" fontId="0" fillId="6" borderId="0" xfId="0" applyNumberFormat="1" applyFont="1" applyFill="1"/>
    <xf numFmtId="167" fontId="24" fillId="0" borderId="1" xfId="6" applyNumberFormat="1" applyFont="1" applyFill="1" applyBorder="1" applyAlignment="1" applyProtection="1">
      <alignment horizontal="right" vertical="center" wrapText="1"/>
      <protection hidden="1"/>
    </xf>
    <xf numFmtId="43" fontId="24" fillId="5" borderId="1" xfId="6" applyNumberFormat="1" applyFont="1" applyFill="1" applyBorder="1" applyAlignment="1" applyProtection="1">
      <alignment horizontal="right" vertical="center" wrapText="1"/>
      <protection hidden="1"/>
    </xf>
    <xf numFmtId="43" fontId="32" fillId="5" borderId="1" xfId="6" applyNumberFormat="1" applyFont="1" applyFill="1" applyBorder="1" applyAlignment="1" applyProtection="1">
      <alignment horizontal="right" vertical="center" wrapText="1"/>
      <protection hidden="1"/>
    </xf>
    <xf numFmtId="0" fontId="11" fillId="3" borderId="0" xfId="1" applyFont="1" applyFill="1" applyBorder="1" applyAlignment="1" applyProtection="1">
      <alignment vertical="center"/>
      <protection locked="0" hidden="1"/>
    </xf>
    <xf numFmtId="0" fontId="11" fillId="3" borderId="7" xfId="1" applyFont="1" applyFill="1" applyBorder="1" applyAlignment="1" applyProtection="1">
      <alignment vertical="center"/>
      <protection locked="0" hidden="1"/>
    </xf>
    <xf numFmtId="0" fontId="13" fillId="5" borderId="3" xfId="1" applyFont="1" applyFill="1" applyBorder="1" applyAlignment="1" applyProtection="1">
      <alignment vertical="center"/>
      <protection locked="0" hidden="1"/>
    </xf>
    <xf numFmtId="0" fontId="13" fillId="5" borderId="4" xfId="1" applyFont="1" applyFill="1" applyBorder="1" applyAlignment="1" applyProtection="1">
      <alignment vertical="center"/>
      <protection locked="0" hidden="1"/>
    </xf>
    <xf numFmtId="0" fontId="13" fillId="5" borderId="5" xfId="1" applyFont="1" applyFill="1" applyBorder="1" applyAlignment="1" applyProtection="1">
      <alignment vertical="center"/>
      <protection locked="0" hidden="1"/>
    </xf>
    <xf numFmtId="0" fontId="11" fillId="6" borderId="0" xfId="1" quotePrefix="1" applyFont="1" applyFill="1" applyBorder="1" applyAlignment="1" applyProtection="1">
      <alignment horizontal="left" vertical="center"/>
      <protection locked="0" hidden="1"/>
    </xf>
    <xf numFmtId="0" fontId="11" fillId="6" borderId="7" xfId="1" quotePrefix="1" applyFont="1" applyFill="1" applyBorder="1" applyAlignment="1" applyProtection="1">
      <alignment horizontal="left" vertical="center"/>
      <protection locked="0" hidden="1"/>
    </xf>
    <xf numFmtId="0" fontId="11" fillId="6" borderId="0" xfId="1" applyFont="1" applyFill="1" applyBorder="1" applyAlignment="1" applyProtection="1">
      <alignment vertical="center"/>
      <protection locked="0" hidden="1"/>
    </xf>
    <xf numFmtId="0" fontId="11" fillId="6" borderId="7" xfId="1" applyFont="1" applyFill="1" applyBorder="1" applyAlignment="1" applyProtection="1">
      <alignment vertical="center"/>
      <protection locked="0" hidden="1"/>
    </xf>
    <xf numFmtId="0" fontId="11" fillId="7" borderId="0" xfId="1" applyFont="1" applyFill="1" applyBorder="1" applyAlignment="1" applyProtection="1">
      <alignment vertical="center"/>
      <protection locked="0" hidden="1"/>
    </xf>
    <xf numFmtId="0" fontId="11" fillId="7" borderId="7" xfId="1" applyFont="1" applyFill="1" applyBorder="1" applyAlignment="1" applyProtection="1">
      <alignment vertical="center"/>
      <protection locked="0" hidden="1"/>
    </xf>
    <xf numFmtId="3" fontId="13" fillId="4" borderId="1" xfId="2" applyNumberFormat="1" applyFont="1" applyFill="1" applyBorder="1" applyAlignment="1" applyProtection="1">
      <alignment horizontal="center" vertical="center"/>
      <protection locked="0" hidden="1"/>
    </xf>
    <xf numFmtId="0" fontId="13" fillId="0" borderId="1" xfId="1" applyFont="1" applyFill="1" applyBorder="1" applyAlignment="1" applyProtection="1">
      <alignment horizontal="center" vertical="center"/>
      <protection locked="0" hidden="1"/>
    </xf>
    <xf numFmtId="0" fontId="11" fillId="0" borderId="0" xfId="1" applyFont="1" applyFill="1" applyBorder="1" applyAlignment="1" applyProtection="1">
      <alignment vertical="center"/>
      <protection locked="0" hidden="1"/>
    </xf>
    <xf numFmtId="0" fontId="11" fillId="0" borderId="7" xfId="1" applyFont="1" applyFill="1" applyBorder="1" applyAlignment="1" applyProtection="1">
      <alignment vertical="center"/>
      <protection locked="0" hidden="1"/>
    </xf>
    <xf numFmtId="0" fontId="13" fillId="5" borderId="1" xfId="1" applyFont="1" applyFill="1" applyBorder="1" applyAlignment="1" applyProtection="1">
      <alignment vertical="center"/>
      <protection locked="0" hidden="1"/>
    </xf>
    <xf numFmtId="0" fontId="11" fillId="6" borderId="0" xfId="2" applyFont="1" applyFill="1" applyBorder="1" applyAlignment="1" applyProtection="1">
      <alignment vertical="center"/>
      <protection locked="0" hidden="1"/>
    </xf>
    <xf numFmtId="0" fontId="11" fillId="6" borderId="7" xfId="2" applyFont="1" applyFill="1" applyBorder="1" applyAlignment="1" applyProtection="1">
      <alignment vertical="center"/>
      <protection locked="0" hidden="1"/>
    </xf>
    <xf numFmtId="0" fontId="13" fillId="0" borderId="1" xfId="1" quotePrefix="1" applyFont="1" applyFill="1" applyBorder="1" applyAlignment="1" applyProtection="1">
      <alignment horizontal="center" vertical="center"/>
      <protection locked="0" hidden="1"/>
    </xf>
    <xf numFmtId="3" fontId="13" fillId="5" borderId="1" xfId="2" applyNumberFormat="1" applyFont="1" applyFill="1" applyBorder="1" applyAlignment="1" applyProtection="1">
      <alignment vertical="center"/>
      <protection locked="0" hidden="1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>
      <alignment horizontal="center" vertical="center"/>
    </xf>
    <xf numFmtId="0" fontId="13" fillId="0" borderId="1" xfId="1" quotePrefix="1" applyFont="1" applyFill="1" applyBorder="1" applyAlignment="1" applyProtection="1">
      <alignment horizontal="center" vertical="center"/>
      <protection locked="0"/>
    </xf>
    <xf numFmtId="0" fontId="13" fillId="0" borderId="1" xfId="1" applyFont="1" applyFill="1" applyBorder="1" applyAlignment="1" applyProtection="1">
      <alignment horizontal="center" vertical="center"/>
      <protection locked="0"/>
    </xf>
    <xf numFmtId="0" fontId="13" fillId="5" borderId="1" xfId="2" applyFont="1" applyFill="1" applyBorder="1" applyAlignment="1" applyProtection="1">
      <alignment vertical="center"/>
      <protection locked="0" hidden="1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4" fillId="9" borderId="1" xfId="10" quotePrefix="1" applyNumberFormat="1" applyFont="1" applyFill="1" applyBorder="1" applyAlignment="1" applyProtection="1">
      <alignment horizontal="center" vertical="center" wrapText="1"/>
    </xf>
    <xf numFmtId="0" fontId="34" fillId="9" borderId="3" xfId="10" quotePrefix="1" applyNumberFormat="1" applyFont="1" applyFill="1" applyBorder="1" applyAlignment="1" applyProtection="1">
      <alignment horizontal="center" vertical="center" wrapText="1"/>
    </xf>
    <xf numFmtId="0" fontId="6" fillId="5" borderId="25" xfId="0" applyFont="1" applyFill="1" applyBorder="1" applyAlignment="1" applyProtection="1">
      <alignment horizontal="center" vertical="center" wrapText="1"/>
      <protection hidden="1"/>
    </xf>
    <xf numFmtId="0" fontId="0" fillId="0" borderId="24" xfId="0" applyBorder="1" applyAlignment="1">
      <alignment horizontal="center" vertical="center" wrapText="1"/>
    </xf>
    <xf numFmtId="0" fontId="4" fillId="8" borderId="26" xfId="0" applyFont="1" applyFill="1" applyBorder="1" applyAlignment="1" applyProtection="1">
      <alignment horizontal="center" vertical="center" wrapText="1"/>
      <protection hidden="1"/>
    </xf>
    <xf numFmtId="0" fontId="0" fillId="0" borderId="27" xfId="0" applyBorder="1" applyAlignment="1">
      <alignment horizontal="center" vertical="center" wrapText="1"/>
    </xf>
    <xf numFmtId="0" fontId="4" fillId="4" borderId="26" xfId="0" applyFont="1" applyFill="1" applyBorder="1" applyAlignment="1" applyProtection="1">
      <alignment horizontal="center" vertical="center" wrapText="1"/>
      <protection hidden="1"/>
    </xf>
    <xf numFmtId="0" fontId="4" fillId="5" borderId="26" xfId="0" applyFont="1" applyFill="1" applyBorder="1" applyAlignment="1" applyProtection="1">
      <alignment horizontal="center" vertical="center" wrapText="1"/>
      <protection hidden="1"/>
    </xf>
    <xf numFmtId="0" fontId="22" fillId="4" borderId="1" xfId="5" applyFont="1" applyFill="1" applyBorder="1" applyAlignment="1">
      <alignment horizontal="center"/>
    </xf>
    <xf numFmtId="0" fontId="0" fillId="4" borderId="1" xfId="0" applyFont="1" applyFill="1" applyBorder="1" applyAlignment="1"/>
    <xf numFmtId="0" fontId="22" fillId="0" borderId="1" xfId="0" applyFont="1" applyBorder="1" applyAlignment="1">
      <alignment horizontal="left" vertical="center"/>
    </xf>
    <xf numFmtId="0" fontId="22" fillId="5" borderId="9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22" fillId="6" borderId="3" xfId="0" applyFont="1" applyFill="1" applyBorder="1" applyAlignment="1">
      <alignment horizontal="center" vertical="center" wrapText="1"/>
    </xf>
    <xf numFmtId="0" fontId="0" fillId="6" borderId="4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6" fillId="2" borderId="1" xfId="9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27" fillId="2" borderId="1" xfId="9" applyFont="1" applyFill="1" applyBorder="1" applyAlignment="1">
      <alignment vertical="center" wrapText="1"/>
    </xf>
  </cellXfs>
  <cellStyles count="12">
    <cellStyle name="Binlik Ayracı 2 2" xfId="4"/>
    <cellStyle name="Comma" xfId="6" builtinId="3"/>
    <cellStyle name="Normal" xfId="0" builtinId="0"/>
    <cellStyle name="Normal 2" xfId="3"/>
    <cellStyle name="Normal 2 2" xfId="7"/>
    <cellStyle name="Normal 3" xfId="2"/>
    <cellStyle name="Normal_NAKIT AKIM cemil test" xfId="1"/>
    <cellStyle name="Normal_NAKIT AKIM cemil test 2" xfId="8"/>
    <cellStyle name="Normal_PDF ŞABLON 161120061" xfId="5"/>
    <cellStyle name="Normal_Taah_Sablon" xfId="9"/>
    <cellStyle name="Normal_tablolar" xfId="10"/>
    <cellStyle name="Percent" xfId="11" builtinId="5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57"/>
  <sheetViews>
    <sheetView tabSelected="1" zoomScaleNormal="100" zoomScaleSheetLayoutView="100" workbookViewId="0">
      <selection activeCell="B31" sqref="B31"/>
    </sheetView>
  </sheetViews>
  <sheetFormatPr defaultRowHeight="15" x14ac:dyDescent="0.25"/>
  <cols>
    <col min="1" max="1" width="3.5703125" style="27" customWidth="1"/>
    <col min="2" max="2" width="43.5703125" style="3" bestFit="1" customWidth="1"/>
    <col min="3" max="3" width="14.140625" style="3" customWidth="1"/>
    <col min="4" max="9" width="12.85546875" style="3" customWidth="1"/>
    <col min="10" max="10" width="3.28515625" style="27" customWidth="1"/>
    <col min="11" max="39" width="9.140625" style="27"/>
    <col min="40" max="16384" width="9.140625" style="3"/>
  </cols>
  <sheetData>
    <row r="1" spans="1:39" s="27" customFormat="1" x14ac:dyDescent="0.25"/>
    <row r="2" spans="1:39" ht="15.75" x14ac:dyDescent="0.25">
      <c r="B2" s="2" t="s">
        <v>46</v>
      </c>
      <c r="C2" s="2" t="s">
        <v>176</v>
      </c>
      <c r="D2" s="2" t="s">
        <v>73</v>
      </c>
      <c r="E2" s="2" t="s">
        <v>74</v>
      </c>
      <c r="F2" s="2" t="s">
        <v>75</v>
      </c>
      <c r="G2" s="2" t="s">
        <v>76</v>
      </c>
      <c r="H2" s="2" t="s">
        <v>77</v>
      </c>
      <c r="I2" s="2" t="s">
        <v>40</v>
      </c>
    </row>
    <row r="3" spans="1:39" x14ac:dyDescent="0.25">
      <c r="B3" s="151" t="s">
        <v>41</v>
      </c>
      <c r="C3" s="152">
        <v>0</v>
      </c>
      <c r="D3" s="152">
        <v>0</v>
      </c>
      <c r="E3" s="152">
        <v>0</v>
      </c>
      <c r="F3" s="152">
        <v>0</v>
      </c>
      <c r="G3" s="152">
        <v>0</v>
      </c>
      <c r="H3" s="152">
        <v>0</v>
      </c>
      <c r="I3" s="152">
        <f t="shared" ref="I3:I8" si="0">SUM(C3:H3)</f>
        <v>0</v>
      </c>
    </row>
    <row r="4" spans="1:39" x14ac:dyDescent="0.25">
      <c r="B4" s="151" t="s">
        <v>185</v>
      </c>
      <c r="C4" s="152">
        <v>0</v>
      </c>
      <c r="D4" s="152">
        <v>0</v>
      </c>
      <c r="E4" s="152">
        <v>0</v>
      </c>
      <c r="F4" s="152">
        <v>0</v>
      </c>
      <c r="G4" s="152">
        <v>0</v>
      </c>
      <c r="H4" s="152">
        <v>0</v>
      </c>
      <c r="I4" s="152">
        <f t="shared" si="0"/>
        <v>0</v>
      </c>
    </row>
    <row r="5" spans="1:39" x14ac:dyDescent="0.25">
      <c r="B5" s="154" t="s">
        <v>42</v>
      </c>
      <c r="C5" s="155">
        <f t="shared" ref="C5:H5" si="1">IF(C2="","",(C3-C4))</f>
        <v>0</v>
      </c>
      <c r="D5" s="155">
        <f t="shared" si="1"/>
        <v>0</v>
      </c>
      <c r="E5" s="155">
        <f t="shared" si="1"/>
        <v>0</v>
      </c>
      <c r="F5" s="155">
        <f t="shared" si="1"/>
        <v>0</v>
      </c>
      <c r="G5" s="155">
        <f t="shared" si="1"/>
        <v>0</v>
      </c>
      <c r="H5" s="155">
        <f t="shared" si="1"/>
        <v>0</v>
      </c>
      <c r="I5" s="155">
        <f t="shared" si="0"/>
        <v>0</v>
      </c>
    </row>
    <row r="6" spans="1:39" x14ac:dyDescent="0.25">
      <c r="B6" s="151" t="s">
        <v>43</v>
      </c>
      <c r="C6" s="152">
        <v>0</v>
      </c>
      <c r="D6" s="152">
        <v>0</v>
      </c>
      <c r="E6" s="152">
        <v>0</v>
      </c>
      <c r="F6" s="152">
        <v>0</v>
      </c>
      <c r="G6" s="152">
        <v>0</v>
      </c>
      <c r="H6" s="152">
        <v>0</v>
      </c>
      <c r="I6" s="152">
        <f t="shared" si="0"/>
        <v>0</v>
      </c>
    </row>
    <row r="7" spans="1:39" x14ac:dyDescent="0.25">
      <c r="B7" s="154" t="s">
        <v>165</v>
      </c>
      <c r="C7" s="155">
        <f t="shared" ref="C7:H7" si="2">IF(C2="","",C5-C6)</f>
        <v>0</v>
      </c>
      <c r="D7" s="155">
        <f t="shared" si="2"/>
        <v>0</v>
      </c>
      <c r="E7" s="155">
        <f t="shared" si="2"/>
        <v>0</v>
      </c>
      <c r="F7" s="155">
        <f t="shared" si="2"/>
        <v>0</v>
      </c>
      <c r="G7" s="155">
        <f t="shared" si="2"/>
        <v>0</v>
      </c>
      <c r="H7" s="155">
        <f t="shared" si="2"/>
        <v>0</v>
      </c>
      <c r="I7" s="155">
        <f t="shared" si="0"/>
        <v>0</v>
      </c>
    </row>
    <row r="8" spans="1:39" x14ac:dyDescent="0.25">
      <c r="B8" s="154" t="s">
        <v>166</v>
      </c>
      <c r="C8" s="155">
        <f t="shared" ref="C8:H8" si="3">IF(C2="","",+C7+C26)</f>
        <v>0</v>
      </c>
      <c r="D8" s="155">
        <f t="shared" si="3"/>
        <v>0</v>
      </c>
      <c r="E8" s="155">
        <f t="shared" si="3"/>
        <v>0</v>
      </c>
      <c r="F8" s="155">
        <f t="shared" si="3"/>
        <v>0</v>
      </c>
      <c r="G8" s="155">
        <f t="shared" si="3"/>
        <v>0</v>
      </c>
      <c r="H8" s="155">
        <f t="shared" si="3"/>
        <v>0</v>
      </c>
      <c r="I8" s="155">
        <f t="shared" si="0"/>
        <v>0</v>
      </c>
    </row>
    <row r="9" spans="1:39" x14ac:dyDescent="0.25">
      <c r="B9" s="153" t="s">
        <v>167</v>
      </c>
      <c r="C9" s="163" t="str">
        <f>IFERROR(C8/C3,"")</f>
        <v/>
      </c>
      <c r="D9" s="163" t="str">
        <f t="shared" ref="D9:I9" si="4">IFERROR(D8/D3,"")</f>
        <v/>
      </c>
      <c r="E9" s="163" t="str">
        <f t="shared" si="4"/>
        <v/>
      </c>
      <c r="F9" s="163" t="str">
        <f t="shared" si="4"/>
        <v/>
      </c>
      <c r="G9" s="163" t="str">
        <f t="shared" si="4"/>
        <v/>
      </c>
      <c r="H9" s="163" t="str">
        <f t="shared" si="4"/>
        <v/>
      </c>
      <c r="I9" s="163" t="str">
        <f t="shared" si="4"/>
        <v/>
      </c>
    </row>
    <row r="10" spans="1:39" x14ac:dyDescent="0.25">
      <c r="B10" s="154" t="s">
        <v>168</v>
      </c>
      <c r="C10" s="155">
        <f t="shared" ref="C10:H10" si="5">SUM(C11:C13)</f>
        <v>0</v>
      </c>
      <c r="D10" s="155">
        <f t="shared" si="5"/>
        <v>0</v>
      </c>
      <c r="E10" s="155">
        <f t="shared" si="5"/>
        <v>0</v>
      </c>
      <c r="F10" s="155">
        <f t="shared" si="5"/>
        <v>0</v>
      </c>
      <c r="G10" s="155">
        <f t="shared" si="5"/>
        <v>0</v>
      </c>
      <c r="H10" s="155">
        <f t="shared" si="5"/>
        <v>0</v>
      </c>
      <c r="I10" s="155">
        <f>SUM(C10:H10)</f>
        <v>0</v>
      </c>
    </row>
    <row r="11" spans="1:39" s="1" customFormat="1" x14ac:dyDescent="0.25">
      <c r="A11" s="150"/>
      <c r="B11" s="153" t="s">
        <v>177</v>
      </c>
      <c r="C11" s="156">
        <v>0</v>
      </c>
      <c r="D11" s="156">
        <v>0</v>
      </c>
      <c r="E11" s="156">
        <v>0</v>
      </c>
      <c r="F11" s="156">
        <v>0</v>
      </c>
      <c r="G11" s="156">
        <v>0</v>
      </c>
      <c r="H11" s="156">
        <v>0</v>
      </c>
      <c r="I11" s="156">
        <f t="shared" ref="I11:I23" si="6">SUM(C11:H11)</f>
        <v>0</v>
      </c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</row>
    <row r="12" spans="1:39" s="1" customFormat="1" ht="17.25" customHeight="1" x14ac:dyDescent="0.25">
      <c r="A12" s="150"/>
      <c r="B12" s="153" t="s">
        <v>169</v>
      </c>
      <c r="C12" s="156">
        <v>0</v>
      </c>
      <c r="D12" s="156">
        <v>0</v>
      </c>
      <c r="E12" s="156">
        <v>0</v>
      </c>
      <c r="F12" s="156">
        <v>0</v>
      </c>
      <c r="G12" s="156">
        <v>0</v>
      </c>
      <c r="H12" s="156">
        <v>0</v>
      </c>
      <c r="I12" s="156">
        <f t="shared" si="6"/>
        <v>0</v>
      </c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</row>
    <row r="13" spans="1:39" s="1" customFormat="1" x14ac:dyDescent="0.25">
      <c r="A13" s="150"/>
      <c r="B13" s="153" t="s">
        <v>170</v>
      </c>
      <c r="C13" s="156">
        <v>0</v>
      </c>
      <c r="D13" s="156">
        <v>0</v>
      </c>
      <c r="E13" s="156">
        <v>0</v>
      </c>
      <c r="F13" s="156">
        <v>0</v>
      </c>
      <c r="G13" s="156">
        <v>0</v>
      </c>
      <c r="H13" s="156">
        <v>0</v>
      </c>
      <c r="I13" s="156">
        <f t="shared" si="6"/>
        <v>0</v>
      </c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</row>
    <row r="14" spans="1:39" x14ac:dyDescent="0.25">
      <c r="B14" s="154" t="s">
        <v>182</v>
      </c>
      <c r="C14" s="155">
        <f>SUM(C15:C17)</f>
        <v>0</v>
      </c>
      <c r="D14" s="155">
        <f t="shared" ref="D14:H14" si="7">SUM(D15:D17)</f>
        <v>0</v>
      </c>
      <c r="E14" s="155">
        <f t="shared" si="7"/>
        <v>0</v>
      </c>
      <c r="F14" s="155">
        <f t="shared" si="7"/>
        <v>0</v>
      </c>
      <c r="G14" s="155">
        <f t="shared" si="7"/>
        <v>0</v>
      </c>
      <c r="H14" s="155">
        <f t="shared" si="7"/>
        <v>0</v>
      </c>
      <c r="I14" s="155">
        <f t="shared" si="6"/>
        <v>0</v>
      </c>
    </row>
    <row r="15" spans="1:39" s="1" customFormat="1" x14ac:dyDescent="0.25">
      <c r="A15" s="150"/>
      <c r="B15" s="153" t="s">
        <v>181</v>
      </c>
      <c r="C15" s="156">
        <v>0</v>
      </c>
      <c r="D15" s="156">
        <v>0</v>
      </c>
      <c r="E15" s="156">
        <v>0</v>
      </c>
      <c r="F15" s="156">
        <v>0</v>
      </c>
      <c r="G15" s="156">
        <v>0</v>
      </c>
      <c r="H15" s="156">
        <v>0</v>
      </c>
      <c r="I15" s="156">
        <f t="shared" si="6"/>
        <v>0</v>
      </c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</row>
    <row r="16" spans="1:39" s="1" customFormat="1" ht="16.5" customHeight="1" x14ac:dyDescent="0.25">
      <c r="A16" s="150"/>
      <c r="B16" s="153" t="s">
        <v>180</v>
      </c>
      <c r="C16" s="156">
        <v>0</v>
      </c>
      <c r="D16" s="156">
        <v>0</v>
      </c>
      <c r="E16" s="156">
        <v>0</v>
      </c>
      <c r="F16" s="156">
        <v>0</v>
      </c>
      <c r="G16" s="156">
        <v>0</v>
      </c>
      <c r="H16" s="156">
        <v>0</v>
      </c>
      <c r="I16" s="156">
        <f t="shared" si="6"/>
        <v>0</v>
      </c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</row>
    <row r="17" spans="1:39" s="1" customFormat="1" x14ac:dyDescent="0.25">
      <c r="A17" s="150"/>
      <c r="B17" s="153" t="s">
        <v>179</v>
      </c>
      <c r="C17" s="156">
        <v>0</v>
      </c>
      <c r="D17" s="156">
        <v>0</v>
      </c>
      <c r="E17" s="156">
        <v>0</v>
      </c>
      <c r="F17" s="156">
        <v>0</v>
      </c>
      <c r="G17" s="156">
        <v>0</v>
      </c>
      <c r="H17" s="156">
        <v>0</v>
      </c>
      <c r="I17" s="156">
        <f t="shared" si="6"/>
        <v>0</v>
      </c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</row>
    <row r="18" spans="1:39" ht="15.75" customHeight="1" x14ac:dyDescent="0.25">
      <c r="B18" s="154" t="s">
        <v>178</v>
      </c>
      <c r="C18" s="155">
        <f t="shared" ref="C18:H18" si="8">IF(C2="","",+C10+C14)</f>
        <v>0</v>
      </c>
      <c r="D18" s="155">
        <f t="shared" si="8"/>
        <v>0</v>
      </c>
      <c r="E18" s="155">
        <f t="shared" si="8"/>
        <v>0</v>
      </c>
      <c r="F18" s="155">
        <f t="shared" si="8"/>
        <v>0</v>
      </c>
      <c r="G18" s="155">
        <f t="shared" si="8"/>
        <v>0</v>
      </c>
      <c r="H18" s="155">
        <f t="shared" si="8"/>
        <v>0</v>
      </c>
      <c r="I18" s="155">
        <f t="shared" si="6"/>
        <v>0</v>
      </c>
    </row>
    <row r="19" spans="1:39" x14ac:dyDescent="0.25">
      <c r="B19" s="154" t="s">
        <v>171</v>
      </c>
      <c r="C19" s="155">
        <f t="shared" ref="C19:H19" si="9">IF(C2="","",C7-C14)</f>
        <v>0</v>
      </c>
      <c r="D19" s="155">
        <f t="shared" si="9"/>
        <v>0</v>
      </c>
      <c r="E19" s="155">
        <f t="shared" si="9"/>
        <v>0</v>
      </c>
      <c r="F19" s="155">
        <f t="shared" si="9"/>
        <v>0</v>
      </c>
      <c r="G19" s="155">
        <f t="shared" si="9"/>
        <v>0</v>
      </c>
      <c r="H19" s="155">
        <f t="shared" si="9"/>
        <v>0</v>
      </c>
      <c r="I19" s="155">
        <f t="shared" si="6"/>
        <v>0</v>
      </c>
    </row>
    <row r="20" spans="1:39" x14ac:dyDescent="0.25">
      <c r="B20" s="154" t="s">
        <v>172</v>
      </c>
      <c r="C20" s="167">
        <f t="shared" ref="C20:H20" si="10">IF(C2="","",IF(C19&gt;0,(C19*0.22),0))</f>
        <v>0</v>
      </c>
      <c r="D20" s="155">
        <f t="shared" si="10"/>
        <v>0</v>
      </c>
      <c r="E20" s="155">
        <f t="shared" si="10"/>
        <v>0</v>
      </c>
      <c r="F20" s="155">
        <f t="shared" si="10"/>
        <v>0</v>
      </c>
      <c r="G20" s="155">
        <f t="shared" si="10"/>
        <v>0</v>
      </c>
      <c r="H20" s="155">
        <f t="shared" si="10"/>
        <v>0</v>
      </c>
      <c r="I20" s="155">
        <f t="shared" si="6"/>
        <v>0</v>
      </c>
    </row>
    <row r="21" spans="1:39" x14ac:dyDescent="0.25">
      <c r="B21" s="151" t="s">
        <v>173</v>
      </c>
      <c r="C21" s="166">
        <v>0</v>
      </c>
      <c r="D21" s="166">
        <v>0</v>
      </c>
      <c r="E21" s="166">
        <v>0</v>
      </c>
      <c r="F21" s="166">
        <v>0</v>
      </c>
      <c r="G21" s="166">
        <v>0</v>
      </c>
      <c r="H21" s="166">
        <v>0</v>
      </c>
      <c r="I21" s="166">
        <f t="shared" si="6"/>
        <v>0</v>
      </c>
    </row>
    <row r="22" spans="1:39" x14ac:dyDescent="0.25">
      <c r="B22" s="151" t="s">
        <v>174</v>
      </c>
      <c r="C22" s="166">
        <v>0</v>
      </c>
      <c r="D22" s="166">
        <v>0</v>
      </c>
      <c r="E22" s="166">
        <v>0</v>
      </c>
      <c r="F22" s="166">
        <v>0</v>
      </c>
      <c r="G22" s="166">
        <v>0</v>
      </c>
      <c r="H22" s="166">
        <v>0</v>
      </c>
      <c r="I22" s="166">
        <f t="shared" si="6"/>
        <v>0</v>
      </c>
    </row>
    <row r="23" spans="1:39" x14ac:dyDescent="0.25">
      <c r="B23" s="154" t="s">
        <v>44</v>
      </c>
      <c r="C23" s="168">
        <f>C8-C18-C20+C21-C22</f>
        <v>0</v>
      </c>
      <c r="D23" s="157">
        <f t="shared" ref="D23:H23" si="11">D8-D18-D20+D21-D22</f>
        <v>0</v>
      </c>
      <c r="E23" s="157">
        <f t="shared" si="11"/>
        <v>0</v>
      </c>
      <c r="F23" s="157">
        <f t="shared" si="11"/>
        <v>0</v>
      </c>
      <c r="G23" s="157">
        <f t="shared" si="11"/>
        <v>0</v>
      </c>
      <c r="H23" s="157">
        <f t="shared" si="11"/>
        <v>0</v>
      </c>
      <c r="I23" s="157">
        <f t="shared" si="6"/>
        <v>0</v>
      </c>
    </row>
    <row r="24" spans="1:39" x14ac:dyDescent="0.25">
      <c r="B24" s="154" t="s">
        <v>45</v>
      </c>
      <c r="C24" s="157">
        <f>C23</f>
        <v>0</v>
      </c>
      <c r="D24" s="157">
        <f>IF(D2="","",+C23+D23)</f>
        <v>0</v>
      </c>
      <c r="E24" s="157">
        <f>IF(E2="","",+D24+E23)</f>
        <v>0</v>
      </c>
      <c r="F24" s="157">
        <f>IF(F2="","",+E24+F23)</f>
        <v>0</v>
      </c>
      <c r="G24" s="157">
        <f>IF(G2="","",+F24+G23)</f>
        <v>0</v>
      </c>
      <c r="H24" s="157">
        <f>IF(H2="","",+G24+H23)</f>
        <v>0</v>
      </c>
      <c r="I24" s="27"/>
    </row>
    <row r="25" spans="1:39" s="27" customFormat="1" x14ac:dyDescent="0.25"/>
    <row r="26" spans="1:39" s="27" customFormat="1" x14ac:dyDescent="0.25">
      <c r="B26" s="151" t="s">
        <v>175</v>
      </c>
      <c r="C26" s="152"/>
      <c r="D26" s="152"/>
      <c r="E26" s="152"/>
      <c r="F26" s="152"/>
      <c r="G26" s="152"/>
      <c r="H26" s="152"/>
      <c r="I26" s="152">
        <f t="shared" ref="I26" si="12">SUM(C26:H26)</f>
        <v>0</v>
      </c>
    </row>
    <row r="27" spans="1:39" s="27" customFormat="1" x14ac:dyDescent="0.25">
      <c r="C27" s="164"/>
    </row>
    <row r="28" spans="1:39" s="27" customFormat="1" x14ac:dyDescent="0.25">
      <c r="C28" s="164"/>
    </row>
    <row r="29" spans="1:39" s="27" customFormat="1" x14ac:dyDescent="0.25">
      <c r="C29" s="165"/>
      <c r="D29" s="165"/>
      <c r="E29" s="165"/>
      <c r="F29" s="165"/>
      <c r="G29" s="165"/>
      <c r="H29" s="165"/>
    </row>
    <row r="30" spans="1:39" s="27" customFormat="1" x14ac:dyDescent="0.25">
      <c r="C30" s="165"/>
      <c r="D30" s="165"/>
      <c r="E30" s="165"/>
      <c r="F30" s="165"/>
      <c r="G30" s="165"/>
      <c r="H30" s="165"/>
    </row>
    <row r="31" spans="1:39" s="27" customFormat="1" x14ac:dyDescent="0.25">
      <c r="C31" s="165"/>
      <c r="D31" s="165"/>
      <c r="E31" s="165"/>
      <c r="F31" s="165"/>
      <c r="G31" s="165"/>
      <c r="H31" s="165"/>
    </row>
    <row r="32" spans="1:39" s="27" customFormat="1" x14ac:dyDescent="0.25"/>
    <row r="33" spans="3:8" s="27" customFormat="1" x14ac:dyDescent="0.25">
      <c r="C33" s="165"/>
      <c r="D33" s="165"/>
      <c r="E33" s="165"/>
      <c r="F33" s="165"/>
      <c r="G33" s="165"/>
      <c r="H33" s="165"/>
    </row>
    <row r="34" spans="3:8" s="27" customFormat="1" x14ac:dyDescent="0.25"/>
    <row r="35" spans="3:8" s="27" customFormat="1" x14ac:dyDescent="0.25"/>
    <row r="36" spans="3:8" s="27" customFormat="1" x14ac:dyDescent="0.25"/>
    <row r="37" spans="3:8" s="27" customFormat="1" x14ac:dyDescent="0.25"/>
    <row r="38" spans="3:8" s="27" customFormat="1" x14ac:dyDescent="0.25"/>
    <row r="39" spans="3:8" s="27" customFormat="1" x14ac:dyDescent="0.25"/>
    <row r="40" spans="3:8" s="27" customFormat="1" x14ac:dyDescent="0.25"/>
    <row r="41" spans="3:8" s="27" customFormat="1" x14ac:dyDescent="0.25"/>
    <row r="42" spans="3:8" s="27" customFormat="1" x14ac:dyDescent="0.25"/>
    <row r="43" spans="3:8" s="27" customFormat="1" x14ac:dyDescent="0.25"/>
    <row r="44" spans="3:8" s="27" customFormat="1" x14ac:dyDescent="0.25"/>
    <row r="45" spans="3:8" s="27" customFormat="1" x14ac:dyDescent="0.25"/>
    <row r="46" spans="3:8" s="27" customFormat="1" x14ac:dyDescent="0.25"/>
    <row r="47" spans="3:8" s="27" customFormat="1" x14ac:dyDescent="0.25"/>
    <row r="48" spans="3:8" s="27" customFormat="1" x14ac:dyDescent="0.25"/>
    <row r="49" s="27" customFormat="1" x14ac:dyDescent="0.25"/>
    <row r="50" s="27" customFormat="1" x14ac:dyDescent="0.25"/>
    <row r="51" s="27" customFormat="1" x14ac:dyDescent="0.25"/>
    <row r="52" s="27" customFormat="1" x14ac:dyDescent="0.25"/>
    <row r="53" s="27" customFormat="1" x14ac:dyDescent="0.25"/>
    <row r="54" s="27" customFormat="1" x14ac:dyDescent="0.25"/>
    <row r="55" s="27" customFormat="1" x14ac:dyDescent="0.25"/>
    <row r="56" s="27" customFormat="1" x14ac:dyDescent="0.25"/>
    <row r="57" s="27" customFormat="1" x14ac:dyDescent="0.25"/>
    <row r="58" s="27" customFormat="1" x14ac:dyDescent="0.25"/>
    <row r="59" s="27" customFormat="1" x14ac:dyDescent="0.25"/>
    <row r="60" s="27" customFormat="1" x14ac:dyDescent="0.25"/>
    <row r="61" s="27" customFormat="1" x14ac:dyDescent="0.25"/>
    <row r="62" s="27" customFormat="1" x14ac:dyDescent="0.25"/>
    <row r="63" s="27" customFormat="1" x14ac:dyDescent="0.25"/>
    <row r="64" s="27" customFormat="1" x14ac:dyDescent="0.25"/>
    <row r="65" s="27" customFormat="1" x14ac:dyDescent="0.25"/>
    <row r="66" s="27" customFormat="1" x14ac:dyDescent="0.25"/>
    <row r="67" s="27" customFormat="1" x14ac:dyDescent="0.25"/>
    <row r="68" s="27" customFormat="1" x14ac:dyDescent="0.25"/>
    <row r="69" s="27" customFormat="1" x14ac:dyDescent="0.25"/>
    <row r="70" s="27" customFormat="1" x14ac:dyDescent="0.25"/>
    <row r="71" s="27" customFormat="1" x14ac:dyDescent="0.25"/>
    <row r="72" s="27" customFormat="1" x14ac:dyDescent="0.25"/>
    <row r="73" s="27" customFormat="1" x14ac:dyDescent="0.25"/>
    <row r="74" s="27" customFormat="1" x14ac:dyDescent="0.25"/>
    <row r="75" s="27" customFormat="1" x14ac:dyDescent="0.25"/>
    <row r="76" s="27" customFormat="1" x14ac:dyDescent="0.25"/>
    <row r="77" s="27" customFormat="1" x14ac:dyDescent="0.25"/>
    <row r="78" s="27" customFormat="1" x14ac:dyDescent="0.25"/>
    <row r="79" s="27" customFormat="1" x14ac:dyDescent="0.25"/>
    <row r="80" s="27" customFormat="1" x14ac:dyDescent="0.25"/>
    <row r="81" s="27" customFormat="1" x14ac:dyDescent="0.25"/>
    <row r="82" s="27" customFormat="1" x14ac:dyDescent="0.25"/>
    <row r="83" s="27" customFormat="1" x14ac:dyDescent="0.25"/>
    <row r="84" s="27" customFormat="1" x14ac:dyDescent="0.25"/>
    <row r="85" s="27" customFormat="1" x14ac:dyDescent="0.25"/>
    <row r="86" s="27" customFormat="1" x14ac:dyDescent="0.25"/>
    <row r="87" s="27" customFormat="1" x14ac:dyDescent="0.25"/>
    <row r="88" s="27" customFormat="1" x14ac:dyDescent="0.25"/>
    <row r="89" s="27" customFormat="1" x14ac:dyDescent="0.25"/>
    <row r="90" s="27" customFormat="1" x14ac:dyDescent="0.25"/>
    <row r="91" s="27" customFormat="1" x14ac:dyDescent="0.25"/>
    <row r="92" s="27" customFormat="1" x14ac:dyDescent="0.25"/>
    <row r="93" s="27" customFormat="1" x14ac:dyDescent="0.25"/>
    <row r="94" s="27" customFormat="1" x14ac:dyDescent="0.25"/>
    <row r="95" s="27" customFormat="1" x14ac:dyDescent="0.25"/>
    <row r="96" s="27" customFormat="1" x14ac:dyDescent="0.25"/>
    <row r="97" s="27" customFormat="1" x14ac:dyDescent="0.25"/>
    <row r="98" s="27" customFormat="1" x14ac:dyDescent="0.25"/>
    <row r="99" s="27" customFormat="1" x14ac:dyDescent="0.25"/>
    <row r="100" s="27" customFormat="1" x14ac:dyDescent="0.25"/>
    <row r="101" s="27" customFormat="1" x14ac:dyDescent="0.25"/>
    <row r="102" s="27" customFormat="1" x14ac:dyDescent="0.25"/>
    <row r="103" s="27" customFormat="1" x14ac:dyDescent="0.25"/>
    <row r="104" s="27" customFormat="1" x14ac:dyDescent="0.25"/>
    <row r="105" s="27" customFormat="1" x14ac:dyDescent="0.25"/>
    <row r="106" s="27" customFormat="1" x14ac:dyDescent="0.25"/>
    <row r="107" s="27" customFormat="1" x14ac:dyDescent="0.25"/>
    <row r="108" s="27" customFormat="1" x14ac:dyDescent="0.25"/>
    <row r="109" s="27" customFormat="1" x14ac:dyDescent="0.25"/>
    <row r="110" s="27" customFormat="1" x14ac:dyDescent="0.25"/>
    <row r="111" s="27" customFormat="1" x14ac:dyDescent="0.25"/>
    <row r="112" s="27" customFormat="1" x14ac:dyDescent="0.25"/>
    <row r="113" s="27" customFormat="1" x14ac:dyDescent="0.25"/>
    <row r="114" s="27" customFormat="1" x14ac:dyDescent="0.25"/>
    <row r="115" s="27" customFormat="1" x14ac:dyDescent="0.25"/>
    <row r="116" s="27" customFormat="1" x14ac:dyDescent="0.25"/>
    <row r="117" s="27" customFormat="1" x14ac:dyDescent="0.25"/>
    <row r="118" s="27" customFormat="1" x14ac:dyDescent="0.25"/>
    <row r="119" s="27" customFormat="1" x14ac:dyDescent="0.25"/>
    <row r="120" s="27" customFormat="1" x14ac:dyDescent="0.25"/>
    <row r="121" s="27" customFormat="1" x14ac:dyDescent="0.25"/>
    <row r="122" s="27" customFormat="1" x14ac:dyDescent="0.25"/>
    <row r="123" s="27" customFormat="1" x14ac:dyDescent="0.25"/>
    <row r="124" s="27" customFormat="1" x14ac:dyDescent="0.25"/>
    <row r="125" s="27" customFormat="1" x14ac:dyDescent="0.25"/>
    <row r="126" s="27" customFormat="1" x14ac:dyDescent="0.25"/>
    <row r="127" s="27" customFormat="1" x14ac:dyDescent="0.25"/>
    <row r="128" s="27" customFormat="1" x14ac:dyDescent="0.25"/>
    <row r="129" s="27" customFormat="1" x14ac:dyDescent="0.25"/>
    <row r="130" s="27" customFormat="1" x14ac:dyDescent="0.25"/>
    <row r="131" s="27" customFormat="1" x14ac:dyDescent="0.25"/>
    <row r="132" s="27" customFormat="1" x14ac:dyDescent="0.25"/>
    <row r="133" s="27" customFormat="1" x14ac:dyDescent="0.25"/>
    <row r="134" s="27" customFormat="1" x14ac:dyDescent="0.25"/>
    <row r="135" s="27" customFormat="1" x14ac:dyDescent="0.25"/>
    <row r="136" s="27" customFormat="1" x14ac:dyDescent="0.25"/>
    <row r="137" s="27" customFormat="1" x14ac:dyDescent="0.25"/>
    <row r="138" s="27" customFormat="1" x14ac:dyDescent="0.25"/>
    <row r="139" s="27" customFormat="1" x14ac:dyDescent="0.25"/>
    <row r="140" s="27" customFormat="1" x14ac:dyDescent="0.25"/>
    <row r="141" s="27" customFormat="1" x14ac:dyDescent="0.25"/>
    <row r="142" s="27" customFormat="1" x14ac:dyDescent="0.25"/>
    <row r="143" s="27" customFormat="1" x14ac:dyDescent="0.25"/>
    <row r="144" s="27" customFormat="1" x14ac:dyDescent="0.25"/>
    <row r="145" s="27" customFormat="1" x14ac:dyDescent="0.25"/>
    <row r="146" s="27" customFormat="1" x14ac:dyDescent="0.25"/>
    <row r="147" s="27" customFormat="1" x14ac:dyDescent="0.25"/>
    <row r="148" s="27" customFormat="1" x14ac:dyDescent="0.25"/>
    <row r="149" s="27" customFormat="1" x14ac:dyDescent="0.25"/>
    <row r="150" s="27" customFormat="1" x14ac:dyDescent="0.25"/>
    <row r="151" s="27" customFormat="1" x14ac:dyDescent="0.25"/>
    <row r="152" s="27" customFormat="1" x14ac:dyDescent="0.25"/>
    <row r="153" s="27" customFormat="1" x14ac:dyDescent="0.25"/>
    <row r="154" s="27" customFormat="1" x14ac:dyDescent="0.25"/>
    <row r="155" s="27" customFormat="1" x14ac:dyDescent="0.25"/>
    <row r="156" s="27" customFormat="1" x14ac:dyDescent="0.25"/>
    <row r="157" s="27" customFormat="1" x14ac:dyDescent="0.25"/>
    <row r="158" s="27" customFormat="1" x14ac:dyDescent="0.25"/>
    <row r="159" s="27" customFormat="1" x14ac:dyDescent="0.25"/>
    <row r="160" s="27" customFormat="1" x14ac:dyDescent="0.25"/>
    <row r="161" s="27" customFormat="1" x14ac:dyDescent="0.25"/>
    <row r="162" s="27" customFormat="1" x14ac:dyDescent="0.25"/>
    <row r="163" s="27" customFormat="1" x14ac:dyDescent="0.25"/>
    <row r="164" s="27" customFormat="1" x14ac:dyDescent="0.25"/>
    <row r="165" s="27" customFormat="1" x14ac:dyDescent="0.25"/>
    <row r="166" s="27" customFormat="1" x14ac:dyDescent="0.25"/>
    <row r="167" s="27" customFormat="1" x14ac:dyDescent="0.25"/>
    <row r="168" s="27" customFormat="1" x14ac:dyDescent="0.25"/>
    <row r="169" s="27" customFormat="1" x14ac:dyDescent="0.25"/>
    <row r="170" s="27" customFormat="1" x14ac:dyDescent="0.25"/>
    <row r="171" s="27" customFormat="1" x14ac:dyDescent="0.25"/>
    <row r="172" s="27" customFormat="1" x14ac:dyDescent="0.25"/>
    <row r="173" s="27" customFormat="1" x14ac:dyDescent="0.25"/>
    <row r="174" s="27" customFormat="1" x14ac:dyDescent="0.25"/>
    <row r="175" s="27" customFormat="1" x14ac:dyDescent="0.25"/>
    <row r="176" s="27" customFormat="1" x14ac:dyDescent="0.25"/>
    <row r="177" s="27" customFormat="1" x14ac:dyDescent="0.25"/>
    <row r="178" s="27" customFormat="1" x14ac:dyDescent="0.25"/>
    <row r="179" s="27" customFormat="1" x14ac:dyDescent="0.25"/>
    <row r="180" s="27" customFormat="1" x14ac:dyDescent="0.25"/>
    <row r="181" s="27" customFormat="1" x14ac:dyDescent="0.25"/>
    <row r="182" s="27" customFormat="1" x14ac:dyDescent="0.25"/>
    <row r="183" s="27" customFormat="1" x14ac:dyDescent="0.25"/>
    <row r="184" s="27" customFormat="1" x14ac:dyDescent="0.25"/>
    <row r="185" s="27" customFormat="1" x14ac:dyDescent="0.25"/>
    <row r="186" s="27" customFormat="1" x14ac:dyDescent="0.25"/>
    <row r="187" s="27" customFormat="1" x14ac:dyDescent="0.25"/>
    <row r="188" s="27" customFormat="1" x14ac:dyDescent="0.25"/>
    <row r="189" s="27" customFormat="1" x14ac:dyDescent="0.25"/>
    <row r="190" s="27" customFormat="1" x14ac:dyDescent="0.25"/>
    <row r="191" s="27" customFormat="1" x14ac:dyDescent="0.25"/>
    <row r="192" s="27" customFormat="1" x14ac:dyDescent="0.25"/>
    <row r="193" s="27" customFormat="1" x14ac:dyDescent="0.25"/>
    <row r="194" s="27" customFormat="1" x14ac:dyDescent="0.25"/>
    <row r="195" s="27" customFormat="1" x14ac:dyDescent="0.25"/>
    <row r="196" s="27" customFormat="1" x14ac:dyDescent="0.25"/>
    <row r="197" s="27" customFormat="1" x14ac:dyDescent="0.25"/>
    <row r="198" s="27" customFormat="1" x14ac:dyDescent="0.25"/>
    <row r="199" s="27" customFormat="1" x14ac:dyDescent="0.25"/>
    <row r="200" s="27" customFormat="1" x14ac:dyDescent="0.25"/>
    <row r="201" s="27" customFormat="1" x14ac:dyDescent="0.25"/>
    <row r="202" s="27" customFormat="1" x14ac:dyDescent="0.25"/>
    <row r="203" s="27" customFormat="1" x14ac:dyDescent="0.25"/>
    <row r="204" s="27" customFormat="1" x14ac:dyDescent="0.25"/>
    <row r="205" s="27" customFormat="1" x14ac:dyDescent="0.25"/>
    <row r="206" s="27" customFormat="1" x14ac:dyDescent="0.25"/>
    <row r="207" s="27" customFormat="1" x14ac:dyDescent="0.25"/>
    <row r="208" s="27" customFormat="1" x14ac:dyDescent="0.25"/>
    <row r="209" s="27" customFormat="1" x14ac:dyDescent="0.25"/>
    <row r="210" s="27" customFormat="1" x14ac:dyDescent="0.25"/>
    <row r="211" s="27" customFormat="1" x14ac:dyDescent="0.25"/>
    <row r="212" s="27" customFormat="1" x14ac:dyDescent="0.25"/>
    <row r="213" s="27" customFormat="1" x14ac:dyDescent="0.25"/>
    <row r="214" s="27" customFormat="1" x14ac:dyDescent="0.25"/>
    <row r="215" s="27" customFormat="1" x14ac:dyDescent="0.25"/>
    <row r="216" s="27" customFormat="1" x14ac:dyDescent="0.25"/>
    <row r="217" s="27" customFormat="1" x14ac:dyDescent="0.25"/>
    <row r="218" s="27" customFormat="1" x14ac:dyDescent="0.25"/>
    <row r="219" s="27" customFormat="1" x14ac:dyDescent="0.25"/>
    <row r="220" s="27" customFormat="1" x14ac:dyDescent="0.25"/>
    <row r="221" s="27" customFormat="1" x14ac:dyDescent="0.25"/>
    <row r="222" s="27" customFormat="1" x14ac:dyDescent="0.25"/>
    <row r="223" s="27" customFormat="1" x14ac:dyDescent="0.25"/>
    <row r="224" s="27" customFormat="1" x14ac:dyDescent="0.25"/>
    <row r="225" s="27" customFormat="1" x14ac:dyDescent="0.25"/>
    <row r="226" s="27" customFormat="1" x14ac:dyDescent="0.25"/>
    <row r="227" s="27" customFormat="1" x14ac:dyDescent="0.25"/>
    <row r="228" s="27" customFormat="1" x14ac:dyDescent="0.25"/>
    <row r="229" s="27" customFormat="1" x14ac:dyDescent="0.25"/>
    <row r="230" s="27" customFormat="1" x14ac:dyDescent="0.25"/>
    <row r="231" s="27" customFormat="1" x14ac:dyDescent="0.25"/>
    <row r="232" s="27" customFormat="1" x14ac:dyDescent="0.25"/>
    <row r="233" s="27" customFormat="1" x14ac:dyDescent="0.25"/>
    <row r="234" s="27" customFormat="1" x14ac:dyDescent="0.25"/>
    <row r="235" s="27" customFormat="1" x14ac:dyDescent="0.25"/>
    <row r="236" s="27" customFormat="1" x14ac:dyDescent="0.25"/>
    <row r="237" s="27" customFormat="1" x14ac:dyDescent="0.25"/>
    <row r="238" s="27" customFormat="1" x14ac:dyDescent="0.25"/>
    <row r="239" s="27" customFormat="1" x14ac:dyDescent="0.25"/>
    <row r="240" s="27" customFormat="1" x14ac:dyDescent="0.25"/>
    <row r="241" s="27" customFormat="1" x14ac:dyDescent="0.25"/>
    <row r="242" s="27" customFormat="1" x14ac:dyDescent="0.25"/>
    <row r="243" s="27" customFormat="1" x14ac:dyDescent="0.25"/>
    <row r="244" s="27" customFormat="1" x14ac:dyDescent="0.25"/>
    <row r="245" s="27" customFormat="1" x14ac:dyDescent="0.25"/>
    <row r="246" s="27" customFormat="1" x14ac:dyDescent="0.25"/>
    <row r="247" s="27" customFormat="1" x14ac:dyDescent="0.25"/>
    <row r="248" s="27" customFormat="1" x14ac:dyDescent="0.25"/>
    <row r="249" s="27" customFormat="1" x14ac:dyDescent="0.25"/>
    <row r="250" s="27" customFormat="1" x14ac:dyDescent="0.25"/>
    <row r="251" s="27" customFormat="1" x14ac:dyDescent="0.25"/>
    <row r="252" s="27" customFormat="1" x14ac:dyDescent="0.25"/>
    <row r="253" s="27" customFormat="1" x14ac:dyDescent="0.25"/>
    <row r="254" s="27" customFormat="1" x14ac:dyDescent="0.25"/>
    <row r="255" s="27" customFormat="1" x14ac:dyDescent="0.25"/>
    <row r="256" s="27" customFormat="1" x14ac:dyDescent="0.25"/>
    <row r="257" s="27" customFormat="1" x14ac:dyDescent="0.25"/>
  </sheetData>
  <dataValidations count="9">
    <dataValidation type="custom" allowBlank="1" showInputMessage="1" showErrorMessage="1" errorTitle="Vade Kontrolü Yap !" error="Analiz Yılı Dışına Çıktığınız İçin Giriş Yapamazsınız." sqref="C3:H3">
      <formula1>IF(C2="",FALSE,TRUE)</formula1>
    </dataValidation>
    <dataValidation type="custom" allowBlank="1" showInputMessage="1" showErrorMessage="1" errorTitle="Vade Kontrolü Yap !" error="Analiz Yılları Dışına Çıktığınız İçin Veri Girişi Yapamazsınız." sqref="I3">
      <formula1>IF(I2="",FALSE,TRUE)</formula1>
    </dataValidation>
    <dataValidation type="custom" allowBlank="1" showInputMessage="1" showErrorMessage="1" errorTitle="Vade Kontrolü Yap !" error="Analiz Yılları Dışına Çıktığınız İçin Veri Girişi Yapamazsınız." sqref="C4:I4">
      <formula1>IF(C2="",FALSE,TRUE)</formula1>
    </dataValidation>
    <dataValidation type="custom" allowBlank="1" showInputMessage="1" showErrorMessage="1" errorTitle="Vade Kontrolü Yap !" error="Analiz Yılları Dışına Çıktığınız İçin Veri Girişi Yapamazsınız." sqref="C6:I6">
      <formula1>IF(C2="",FALSE,TRUE)</formula1>
    </dataValidation>
    <dataValidation type="custom" allowBlank="1" showInputMessage="1" showErrorMessage="1" errorTitle="Vade Kontrolü Yap !" error="Analiz Yılları Dışına Çıktığınız İçin Veri Girişi Yapamazsınız." sqref="C26:I26">
      <formula1>IF(C19="",FALSE,TRUE)</formula1>
    </dataValidation>
    <dataValidation type="custom" allowBlank="1" showInputMessage="1" showErrorMessage="1" errorTitle="Vade Kontrolü Yap !" error="Analiz Yılları Dışına Çıktığınız İçin Veri Girişi Yapamazsınız." sqref="C16:H17 C15:I15">
      <formula1>IF(C2="",FALSE,TRUE)</formula1>
    </dataValidation>
    <dataValidation type="custom" allowBlank="1" showInputMessage="1" showErrorMessage="1" errorTitle="Vade Kontrolü Yap !" error="Analiz Yılları Dışına Çıktığınız İçin Veri Girişi Yapamazsınız." sqref="I16:I17">
      <formula1>IF(I2="",FALSE,TRUE)</formula1>
    </dataValidation>
    <dataValidation type="custom" allowBlank="1" showInputMessage="1" showErrorMessage="1" errorTitle="Vade Kontrolü Yap !" error="Analiz Yılları Dışına Çıktığınız İçin Veri Girişi Yapamazsınız." sqref="C12:H13 C11:I11">
      <formula1>IF(C2="",FALSE,TRUE)</formula1>
    </dataValidation>
    <dataValidation type="custom" allowBlank="1" showInputMessage="1" showErrorMessage="1" errorTitle="Vade Kontrolü Yap !" error="Analiz Yılları Dışına Çıktığınız İçin Veri Girişi Yapamazsınız." sqref="I12:I13">
      <formula1>IF(I4="",FALSE,TRUE)</formula1>
    </dataValidation>
  </dataValidation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3"/>
  <sheetViews>
    <sheetView zoomScaleNormal="100" zoomScaleSheetLayoutView="100" workbookViewId="0">
      <selection activeCell="I14" sqref="I14"/>
    </sheetView>
  </sheetViews>
  <sheetFormatPr defaultRowHeight="15" x14ac:dyDescent="0.25"/>
  <cols>
    <col min="1" max="1" width="3.5703125" style="132" customWidth="1"/>
    <col min="2" max="2" width="11.140625" style="132" customWidth="1"/>
    <col min="3" max="3" width="28.5703125" style="132" customWidth="1"/>
    <col min="4" max="4" width="10.85546875" style="132" bestFit="1" customWidth="1"/>
    <col min="5" max="5" width="12" style="132" bestFit="1" customWidth="1"/>
    <col min="6" max="6" width="12.42578125" style="132" bestFit="1" customWidth="1"/>
    <col min="7" max="7" width="11.5703125" style="132" customWidth="1"/>
    <col min="8" max="8" width="12.42578125" style="132" bestFit="1" customWidth="1"/>
    <col min="9" max="9" width="15.5703125" style="132" bestFit="1" customWidth="1"/>
    <col min="10" max="10" width="11.7109375" style="132" bestFit="1" customWidth="1"/>
    <col min="11" max="11" width="12.42578125" style="132" customWidth="1"/>
    <col min="12" max="12" width="8.7109375" style="132" customWidth="1"/>
    <col min="13" max="13" width="3.7109375" style="132" customWidth="1"/>
    <col min="14" max="16384" width="9.140625" style="132"/>
  </cols>
  <sheetData>
    <row r="2" spans="2:13" x14ac:dyDescent="0.25">
      <c r="B2" s="221" t="s">
        <v>139</v>
      </c>
      <c r="C2" s="220"/>
      <c r="D2" s="220"/>
      <c r="E2" s="220"/>
      <c r="F2" s="220"/>
      <c r="G2" s="220"/>
      <c r="H2" s="220"/>
      <c r="I2" s="220"/>
      <c r="J2" s="220"/>
      <c r="K2" s="220"/>
      <c r="L2" s="220"/>
    </row>
    <row r="3" spans="2:13" ht="51" x14ac:dyDescent="0.25">
      <c r="B3" s="142" t="s">
        <v>133</v>
      </c>
      <c r="C3" s="142" t="s">
        <v>130</v>
      </c>
      <c r="D3" s="143" t="s">
        <v>131</v>
      </c>
      <c r="E3" s="143" t="s">
        <v>140</v>
      </c>
      <c r="F3" s="143" t="s">
        <v>138</v>
      </c>
      <c r="G3" s="143" t="s">
        <v>137</v>
      </c>
      <c r="H3" s="143" t="s">
        <v>141</v>
      </c>
      <c r="I3" s="143" t="s">
        <v>142</v>
      </c>
      <c r="J3" s="143" t="s">
        <v>143</v>
      </c>
      <c r="K3" s="143" t="s">
        <v>144</v>
      </c>
      <c r="L3" s="143" t="s">
        <v>145</v>
      </c>
    </row>
    <row r="4" spans="2:13" x14ac:dyDescent="0.25">
      <c r="B4" s="144" t="s">
        <v>146</v>
      </c>
      <c r="C4" s="144" t="s">
        <v>148</v>
      </c>
      <c r="D4" s="145"/>
      <c r="E4" s="145"/>
      <c r="F4" s="146">
        <v>10000000</v>
      </c>
      <c r="G4" s="146">
        <v>1500000</v>
      </c>
      <c r="H4" s="148">
        <f>SUM(F4:G4)</f>
        <v>11500000</v>
      </c>
      <c r="I4" s="146">
        <v>1150000</v>
      </c>
      <c r="J4" s="147">
        <f>I4/H4*100</f>
        <v>10</v>
      </c>
      <c r="K4" s="146">
        <f>H4-I4</f>
        <v>10350000</v>
      </c>
      <c r="L4" s="144">
        <v>100</v>
      </c>
    </row>
    <row r="5" spans="2:13" x14ac:dyDescent="0.25">
      <c r="B5" s="144" t="s">
        <v>147</v>
      </c>
      <c r="C5" s="144" t="s">
        <v>149</v>
      </c>
      <c r="D5" s="145"/>
      <c r="E5" s="145"/>
      <c r="F5" s="146">
        <v>20000000</v>
      </c>
      <c r="G5" s="146">
        <v>0</v>
      </c>
      <c r="H5" s="148">
        <f t="shared" ref="H5" si="0">SUM(F5:G5)</f>
        <v>20000000</v>
      </c>
      <c r="I5" s="146">
        <v>10000000</v>
      </c>
      <c r="J5" s="147">
        <f t="shared" ref="J5:J13" si="1">I5/H5*100</f>
        <v>50</v>
      </c>
      <c r="K5" s="146">
        <f t="shared" ref="K5:K13" si="2">H5-I5</f>
        <v>10000000</v>
      </c>
      <c r="L5" s="144">
        <v>51</v>
      </c>
      <c r="M5" s="135"/>
    </row>
    <row r="6" spans="2:13" x14ac:dyDescent="0.25">
      <c r="B6" s="144"/>
      <c r="C6" s="144"/>
      <c r="D6" s="145"/>
      <c r="E6" s="145"/>
      <c r="F6" s="146">
        <v>0</v>
      </c>
      <c r="G6" s="146">
        <v>0</v>
      </c>
      <c r="H6" s="148">
        <f t="shared" ref="H6:H13" si="3">SUM(F6:G6)</f>
        <v>0</v>
      </c>
      <c r="I6" s="146">
        <v>0</v>
      </c>
      <c r="J6" s="147" t="e">
        <f t="shared" si="1"/>
        <v>#DIV/0!</v>
      </c>
      <c r="K6" s="146">
        <f t="shared" si="2"/>
        <v>0</v>
      </c>
      <c r="L6" s="144">
        <v>0</v>
      </c>
      <c r="M6" s="135"/>
    </row>
    <row r="7" spans="2:13" x14ac:dyDescent="0.25">
      <c r="B7" s="144"/>
      <c r="C7" s="144"/>
      <c r="D7" s="145"/>
      <c r="E7" s="145"/>
      <c r="F7" s="146">
        <v>0</v>
      </c>
      <c r="G7" s="146">
        <v>0</v>
      </c>
      <c r="H7" s="148">
        <f t="shared" si="3"/>
        <v>0</v>
      </c>
      <c r="I7" s="146">
        <v>0</v>
      </c>
      <c r="J7" s="147" t="e">
        <f t="shared" si="1"/>
        <v>#DIV/0!</v>
      </c>
      <c r="K7" s="146">
        <f t="shared" si="2"/>
        <v>0</v>
      </c>
      <c r="L7" s="144">
        <v>0</v>
      </c>
      <c r="M7" s="135"/>
    </row>
    <row r="8" spans="2:13" x14ac:dyDescent="0.25">
      <c r="B8" s="144"/>
      <c r="C8" s="144"/>
      <c r="D8" s="145"/>
      <c r="E8" s="145"/>
      <c r="F8" s="146">
        <v>0</v>
      </c>
      <c r="G8" s="146">
        <v>0</v>
      </c>
      <c r="H8" s="148">
        <f t="shared" si="3"/>
        <v>0</v>
      </c>
      <c r="I8" s="146">
        <v>0</v>
      </c>
      <c r="J8" s="147" t="e">
        <f t="shared" si="1"/>
        <v>#DIV/0!</v>
      </c>
      <c r="K8" s="146">
        <f t="shared" si="2"/>
        <v>0</v>
      </c>
      <c r="L8" s="144">
        <v>0</v>
      </c>
      <c r="M8" s="135"/>
    </row>
    <row r="9" spans="2:13" x14ac:dyDescent="0.25">
      <c r="B9" s="144"/>
      <c r="C9" s="144"/>
      <c r="D9" s="145"/>
      <c r="E9" s="145"/>
      <c r="F9" s="146">
        <v>0</v>
      </c>
      <c r="G9" s="146">
        <v>0</v>
      </c>
      <c r="H9" s="148">
        <f t="shared" si="3"/>
        <v>0</v>
      </c>
      <c r="I9" s="146">
        <v>0</v>
      </c>
      <c r="J9" s="147" t="e">
        <f t="shared" si="1"/>
        <v>#DIV/0!</v>
      </c>
      <c r="K9" s="146">
        <f t="shared" si="2"/>
        <v>0</v>
      </c>
      <c r="L9" s="144">
        <v>0</v>
      </c>
      <c r="M9" s="135"/>
    </row>
    <row r="10" spans="2:13" x14ac:dyDescent="0.25">
      <c r="B10" s="144"/>
      <c r="C10" s="144"/>
      <c r="D10" s="145"/>
      <c r="E10" s="145"/>
      <c r="F10" s="146">
        <v>0</v>
      </c>
      <c r="G10" s="146">
        <v>0</v>
      </c>
      <c r="H10" s="148">
        <f t="shared" si="3"/>
        <v>0</v>
      </c>
      <c r="I10" s="146">
        <v>0</v>
      </c>
      <c r="J10" s="147" t="e">
        <f t="shared" si="1"/>
        <v>#DIV/0!</v>
      </c>
      <c r="K10" s="146">
        <f t="shared" si="2"/>
        <v>0</v>
      </c>
      <c r="L10" s="144">
        <v>0</v>
      </c>
      <c r="M10" s="135"/>
    </row>
    <row r="11" spans="2:13" x14ac:dyDescent="0.25">
      <c r="B11" s="144"/>
      <c r="C11" s="144"/>
      <c r="D11" s="145"/>
      <c r="E11" s="145"/>
      <c r="F11" s="146">
        <v>0</v>
      </c>
      <c r="G11" s="146">
        <v>0</v>
      </c>
      <c r="H11" s="148">
        <f t="shared" si="3"/>
        <v>0</v>
      </c>
      <c r="I11" s="146">
        <v>0</v>
      </c>
      <c r="J11" s="147" t="e">
        <f t="shared" si="1"/>
        <v>#DIV/0!</v>
      </c>
      <c r="K11" s="146">
        <f t="shared" si="2"/>
        <v>0</v>
      </c>
      <c r="L11" s="144">
        <v>0</v>
      </c>
      <c r="M11" s="135"/>
    </row>
    <row r="12" spans="2:13" x14ac:dyDescent="0.25">
      <c r="B12" s="144"/>
      <c r="C12" s="144"/>
      <c r="D12" s="145"/>
      <c r="E12" s="145"/>
      <c r="F12" s="146">
        <v>0</v>
      </c>
      <c r="G12" s="146">
        <v>0</v>
      </c>
      <c r="H12" s="148">
        <f t="shared" si="3"/>
        <v>0</v>
      </c>
      <c r="I12" s="146">
        <v>0</v>
      </c>
      <c r="J12" s="147" t="e">
        <f t="shared" si="1"/>
        <v>#DIV/0!</v>
      </c>
      <c r="K12" s="146">
        <f t="shared" si="2"/>
        <v>0</v>
      </c>
      <c r="L12" s="144">
        <v>0</v>
      </c>
      <c r="M12" s="135"/>
    </row>
    <row r="13" spans="2:13" x14ac:dyDescent="0.25">
      <c r="B13" s="144"/>
      <c r="C13" s="144"/>
      <c r="D13" s="145"/>
      <c r="E13" s="145"/>
      <c r="F13" s="146">
        <v>0</v>
      </c>
      <c r="G13" s="146">
        <v>0</v>
      </c>
      <c r="H13" s="148">
        <f t="shared" si="3"/>
        <v>0</v>
      </c>
      <c r="I13" s="146">
        <v>0</v>
      </c>
      <c r="J13" s="147" t="e">
        <f t="shared" si="1"/>
        <v>#DIV/0!</v>
      </c>
      <c r="K13" s="146">
        <f t="shared" si="2"/>
        <v>0</v>
      </c>
      <c r="L13" s="144">
        <v>0</v>
      </c>
      <c r="M13" s="135"/>
    </row>
  </sheetData>
  <mergeCells count="1">
    <mergeCell ref="B2:L2"/>
  </mergeCells>
  <pageMargins left="0.31496062992125984" right="0.11811023622047245" top="0.74803149606299213" bottom="0.74803149606299213" header="0.31496062992125984" footer="0.31496062992125984"/>
  <pageSetup paperSize="9" scale="92" orientation="landscape" r:id="rId1"/>
  <colBreaks count="1" manualBreakCount="1">
    <brk id="13" max="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V70"/>
  <sheetViews>
    <sheetView topLeftCell="A2" zoomScaleNormal="100" zoomScaleSheetLayoutView="100" workbookViewId="0">
      <selection activeCell="I60" sqref="I60"/>
    </sheetView>
  </sheetViews>
  <sheetFormatPr defaultRowHeight="15" x14ac:dyDescent="0.25"/>
  <cols>
    <col min="1" max="1" width="2.5703125" style="27" customWidth="1"/>
    <col min="2" max="2" width="2.28515625" style="3" customWidth="1"/>
    <col min="3" max="3" width="9.140625" style="3"/>
    <col min="4" max="4" width="15.42578125" style="3" customWidth="1"/>
    <col min="5" max="5" width="12.28515625" style="3" customWidth="1"/>
    <col min="6" max="6" width="4" style="3" bestFit="1" customWidth="1"/>
    <col min="7" max="7" width="11.5703125" style="3" customWidth="1"/>
    <col min="8" max="8" width="4" style="3" bestFit="1" customWidth="1"/>
    <col min="9" max="9" width="10.7109375" style="3" bestFit="1" customWidth="1"/>
    <col min="10" max="10" width="4" style="3" bestFit="1" customWidth="1"/>
    <col min="11" max="11" width="2.7109375" style="27" customWidth="1"/>
    <col min="12" max="48" width="9.140625" style="27"/>
    <col min="49" max="16384" width="9.140625" style="3"/>
  </cols>
  <sheetData>
    <row r="1" spans="1:48" hidden="1" x14ac:dyDescent="0.25"/>
    <row r="2" spans="1:48" s="27" customFormat="1" x14ac:dyDescent="0.25"/>
    <row r="3" spans="1:48" ht="18.75" x14ac:dyDescent="0.25">
      <c r="B3" s="189" t="s">
        <v>85</v>
      </c>
      <c r="C3" s="190"/>
      <c r="D3" s="190"/>
      <c r="E3" s="190"/>
      <c r="F3" s="190"/>
      <c r="G3" s="190"/>
      <c r="H3" s="190"/>
      <c r="I3" s="190"/>
      <c r="J3" s="190"/>
    </row>
    <row r="4" spans="1:48" s="4" customFormat="1" x14ac:dyDescent="0.25">
      <c r="A4" s="28"/>
      <c r="B4" s="191" t="s">
        <v>0</v>
      </c>
      <c r="C4" s="192"/>
      <c r="D4" s="192"/>
      <c r="E4" s="23">
        <v>43100</v>
      </c>
      <c r="F4" s="24" t="s">
        <v>1</v>
      </c>
      <c r="G4" s="23">
        <v>43465</v>
      </c>
      <c r="H4" s="24" t="s">
        <v>1</v>
      </c>
      <c r="I4" s="23">
        <v>43646</v>
      </c>
      <c r="J4" s="24" t="s">
        <v>1</v>
      </c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</row>
    <row r="5" spans="1:48" x14ac:dyDescent="0.25">
      <c r="B5" s="193" t="s">
        <v>2</v>
      </c>
      <c r="C5" s="193"/>
      <c r="D5" s="193"/>
      <c r="E5" s="7">
        <f>SUM(E6:E10)</f>
        <v>1</v>
      </c>
      <c r="F5" s="8">
        <f>IF($E$16=0,0,E5/$E$16*100)</f>
        <v>50</v>
      </c>
      <c r="G5" s="7">
        <f>SUM(G6:G10)</f>
        <v>2</v>
      </c>
      <c r="H5" s="8">
        <f>IF($G$16=0,0,G5/$G$16*100)</f>
        <v>66.666666666666657</v>
      </c>
      <c r="I5" s="7">
        <f>SUM(I6:I10)</f>
        <v>3</v>
      </c>
      <c r="J5" s="8">
        <f>IF($I$16=0,0,I5/$I$16*100)</f>
        <v>75</v>
      </c>
    </row>
    <row r="6" spans="1:48" s="27" customFormat="1" x14ac:dyDescent="0.25">
      <c r="B6" s="56"/>
      <c r="C6" s="176" t="s">
        <v>3</v>
      </c>
      <c r="D6" s="177"/>
      <c r="E6" s="57">
        <v>1</v>
      </c>
      <c r="F6" s="58">
        <f>IF($E$16=0,0,E6/$E$16*100)</f>
        <v>50</v>
      </c>
      <c r="G6" s="57">
        <v>2</v>
      </c>
      <c r="H6" s="58">
        <f t="shared" ref="H6:H16" si="0">IF($G$16=0,0,G6/$G$16*100)</f>
        <v>66.666666666666657</v>
      </c>
      <c r="I6" s="57">
        <v>3</v>
      </c>
      <c r="J6" s="58">
        <f t="shared" ref="J6:J15" si="1">IF($I$16=0,0,I6/$I$16*100)</f>
        <v>75</v>
      </c>
    </row>
    <row r="7" spans="1:48" s="27" customFormat="1" x14ac:dyDescent="0.25">
      <c r="B7" s="56"/>
      <c r="C7" s="176" t="s">
        <v>4</v>
      </c>
      <c r="D7" s="177"/>
      <c r="E7" s="57">
        <v>0</v>
      </c>
      <c r="F7" s="58">
        <f t="shared" ref="F7:F15" si="2">IF($E$16=0,0,E7/$E$16*100)</f>
        <v>0</v>
      </c>
      <c r="G7" s="57">
        <v>0</v>
      </c>
      <c r="H7" s="58">
        <f t="shared" si="0"/>
        <v>0</v>
      </c>
      <c r="I7" s="57">
        <v>0</v>
      </c>
      <c r="J7" s="58">
        <f t="shared" si="1"/>
        <v>0</v>
      </c>
    </row>
    <row r="8" spans="1:48" s="27" customFormat="1" x14ac:dyDescent="0.25">
      <c r="B8" s="59"/>
      <c r="C8" s="176" t="s">
        <v>5</v>
      </c>
      <c r="D8" s="177"/>
      <c r="E8" s="57">
        <v>0</v>
      </c>
      <c r="F8" s="58">
        <f t="shared" si="2"/>
        <v>0</v>
      </c>
      <c r="G8" s="57">
        <v>0</v>
      </c>
      <c r="H8" s="58">
        <f t="shared" si="0"/>
        <v>0</v>
      </c>
      <c r="I8" s="57">
        <v>0</v>
      </c>
      <c r="J8" s="58">
        <f t="shared" si="1"/>
        <v>0</v>
      </c>
    </row>
    <row r="9" spans="1:48" s="27" customFormat="1" x14ac:dyDescent="0.25">
      <c r="B9" s="56"/>
      <c r="C9" s="176" t="s">
        <v>6</v>
      </c>
      <c r="D9" s="177"/>
      <c r="E9" s="57">
        <v>0</v>
      </c>
      <c r="F9" s="58">
        <f t="shared" si="2"/>
        <v>0</v>
      </c>
      <c r="G9" s="57">
        <v>0</v>
      </c>
      <c r="H9" s="58">
        <f t="shared" si="0"/>
        <v>0</v>
      </c>
      <c r="I9" s="57">
        <v>0</v>
      </c>
      <c r="J9" s="58">
        <f t="shared" si="1"/>
        <v>0</v>
      </c>
    </row>
    <row r="10" spans="1:48" s="27" customFormat="1" x14ac:dyDescent="0.25">
      <c r="B10" s="56"/>
      <c r="C10" s="176" t="s">
        <v>7</v>
      </c>
      <c r="D10" s="177"/>
      <c r="E10" s="57">
        <v>0</v>
      </c>
      <c r="F10" s="58">
        <f t="shared" si="2"/>
        <v>0</v>
      </c>
      <c r="G10" s="57">
        <v>0</v>
      </c>
      <c r="H10" s="58">
        <f t="shared" si="0"/>
        <v>0</v>
      </c>
      <c r="I10" s="57">
        <v>0</v>
      </c>
      <c r="J10" s="58">
        <f t="shared" si="1"/>
        <v>0</v>
      </c>
    </row>
    <row r="11" spans="1:48" x14ac:dyDescent="0.25">
      <c r="B11" s="188" t="s">
        <v>8</v>
      </c>
      <c r="C11" s="188"/>
      <c r="D11" s="188"/>
      <c r="E11" s="7">
        <f>SUM(E12:E15)</f>
        <v>1</v>
      </c>
      <c r="F11" s="8">
        <f>IF(E16=0,0,E11/E16*100)</f>
        <v>50</v>
      </c>
      <c r="G11" s="7">
        <f>SUM(G12:G15)</f>
        <v>1</v>
      </c>
      <c r="H11" s="8">
        <f t="shared" si="0"/>
        <v>33.333333333333329</v>
      </c>
      <c r="I11" s="7">
        <f>SUM(I12:I15)</f>
        <v>1</v>
      </c>
      <c r="J11" s="8">
        <f t="shared" si="1"/>
        <v>25</v>
      </c>
    </row>
    <row r="12" spans="1:48" s="27" customFormat="1" x14ac:dyDescent="0.25">
      <c r="B12" s="56"/>
      <c r="C12" s="174" t="s">
        <v>9</v>
      </c>
      <c r="D12" s="175"/>
      <c r="E12" s="57">
        <v>1</v>
      </c>
      <c r="F12" s="58">
        <f t="shared" si="2"/>
        <v>50</v>
      </c>
      <c r="G12" s="57">
        <v>1</v>
      </c>
      <c r="H12" s="58">
        <f t="shared" si="0"/>
        <v>33.333333333333329</v>
      </c>
      <c r="I12" s="57">
        <v>1</v>
      </c>
      <c r="J12" s="58">
        <f t="shared" si="1"/>
        <v>25</v>
      </c>
    </row>
    <row r="13" spans="1:48" s="27" customFormat="1" x14ac:dyDescent="0.25">
      <c r="B13" s="56"/>
      <c r="C13" s="176" t="s">
        <v>10</v>
      </c>
      <c r="D13" s="177"/>
      <c r="E13" s="57">
        <v>0</v>
      </c>
      <c r="F13" s="58">
        <f t="shared" si="2"/>
        <v>0</v>
      </c>
      <c r="G13" s="57">
        <v>0</v>
      </c>
      <c r="H13" s="58">
        <f t="shared" si="0"/>
        <v>0</v>
      </c>
      <c r="I13" s="57">
        <v>0</v>
      </c>
      <c r="J13" s="58">
        <f t="shared" si="1"/>
        <v>0</v>
      </c>
    </row>
    <row r="14" spans="1:48" s="27" customFormat="1" x14ac:dyDescent="0.25">
      <c r="B14" s="56"/>
      <c r="C14" s="176" t="s">
        <v>11</v>
      </c>
      <c r="D14" s="177"/>
      <c r="E14" s="57">
        <v>0</v>
      </c>
      <c r="F14" s="58">
        <f t="shared" si="2"/>
        <v>0</v>
      </c>
      <c r="G14" s="57">
        <v>0</v>
      </c>
      <c r="H14" s="58">
        <f t="shared" si="0"/>
        <v>0</v>
      </c>
      <c r="I14" s="57">
        <v>0</v>
      </c>
      <c r="J14" s="58">
        <f t="shared" si="1"/>
        <v>0</v>
      </c>
    </row>
    <row r="15" spans="1:48" s="27" customFormat="1" x14ac:dyDescent="0.25">
      <c r="B15" s="56"/>
      <c r="C15" s="176" t="s">
        <v>12</v>
      </c>
      <c r="D15" s="177"/>
      <c r="E15" s="57">
        <v>0</v>
      </c>
      <c r="F15" s="58">
        <f t="shared" si="2"/>
        <v>0</v>
      </c>
      <c r="G15" s="57">
        <v>0</v>
      </c>
      <c r="H15" s="58">
        <f t="shared" si="0"/>
        <v>0</v>
      </c>
      <c r="I15" s="57">
        <v>0</v>
      </c>
      <c r="J15" s="58">
        <f t="shared" si="1"/>
        <v>0</v>
      </c>
    </row>
    <row r="16" spans="1:48" x14ac:dyDescent="0.25">
      <c r="B16" s="180" t="s">
        <v>13</v>
      </c>
      <c r="C16" s="180"/>
      <c r="D16" s="180"/>
      <c r="E16" s="9">
        <f>SUM(E11,E5)</f>
        <v>2</v>
      </c>
      <c r="F16" s="10">
        <f>SUM(F5+F11)</f>
        <v>100</v>
      </c>
      <c r="G16" s="9">
        <f>SUM(G11,G5)</f>
        <v>3</v>
      </c>
      <c r="H16" s="10">
        <f t="shared" si="0"/>
        <v>100</v>
      </c>
      <c r="I16" s="9">
        <f>SUM(I11,I5)</f>
        <v>4</v>
      </c>
      <c r="J16" s="10">
        <f>SUM(J5+J11)</f>
        <v>100</v>
      </c>
    </row>
    <row r="17" spans="1:48" s="27" customFormat="1" x14ac:dyDescent="0.25">
      <c r="B17" s="25"/>
      <c r="C17" s="25"/>
      <c r="D17" s="25"/>
      <c r="E17" s="25"/>
      <c r="F17" s="26"/>
      <c r="G17" s="25"/>
      <c r="H17" s="26"/>
      <c r="I17" s="25"/>
      <c r="J17" s="26"/>
    </row>
    <row r="18" spans="1:48" s="4" customFormat="1" x14ac:dyDescent="0.25">
      <c r="A18" s="28"/>
      <c r="B18" s="187" t="s">
        <v>14</v>
      </c>
      <c r="C18" s="181"/>
      <c r="D18" s="181"/>
      <c r="E18" s="23">
        <v>43100</v>
      </c>
      <c r="F18" s="24" t="s">
        <v>1</v>
      </c>
      <c r="G18" s="23">
        <v>43465</v>
      </c>
      <c r="H18" s="24" t="s">
        <v>1</v>
      </c>
      <c r="I18" s="23">
        <v>43646</v>
      </c>
      <c r="J18" s="24" t="s">
        <v>1</v>
      </c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</row>
    <row r="19" spans="1:48" x14ac:dyDescent="0.25">
      <c r="B19" s="184" t="s">
        <v>15</v>
      </c>
      <c r="C19" s="184"/>
      <c r="D19" s="184"/>
      <c r="E19" s="11">
        <f>SUM(E20:E23)</f>
        <v>1</v>
      </c>
      <c r="F19" s="8">
        <f>IF($E$35=0,0,E19/$E$35*100)</f>
        <v>50</v>
      </c>
      <c r="G19" s="11">
        <f>SUM(G20:G23)</f>
        <v>1</v>
      </c>
      <c r="H19" s="8">
        <f>IF($G$35=0,0,G19/$G$35*100)</f>
        <v>33.333333333333329</v>
      </c>
      <c r="I19" s="11">
        <f>SUM(I20:I23)</f>
        <v>2</v>
      </c>
      <c r="J19" s="8">
        <f>IF($I$35=0,0,I19/$I$35*100)</f>
        <v>50</v>
      </c>
    </row>
    <row r="20" spans="1:48" s="27" customFormat="1" x14ac:dyDescent="0.25">
      <c r="B20" s="56"/>
      <c r="C20" s="176" t="s">
        <v>16</v>
      </c>
      <c r="D20" s="177"/>
      <c r="E20" s="57">
        <v>1</v>
      </c>
      <c r="F20" s="58">
        <f t="shared" ref="F20:F34" si="3">IF($E$35=0,0,E20/$E$35*100)</f>
        <v>50</v>
      </c>
      <c r="G20" s="57">
        <v>1</v>
      </c>
      <c r="H20" s="58">
        <f t="shared" ref="H20:H34" si="4">IF($G$35=0,0,G20/$G$35*100)</f>
        <v>33.333333333333329</v>
      </c>
      <c r="I20" s="57">
        <v>2</v>
      </c>
      <c r="J20" s="58">
        <f t="shared" ref="J20:J34" si="5">IF($I$35=0,0,I20/$I$35*100)</f>
        <v>50</v>
      </c>
    </row>
    <row r="21" spans="1:48" s="27" customFormat="1" x14ac:dyDescent="0.25">
      <c r="B21" s="56"/>
      <c r="C21" s="176" t="s">
        <v>17</v>
      </c>
      <c r="D21" s="177"/>
      <c r="E21" s="57">
        <v>0</v>
      </c>
      <c r="F21" s="58">
        <f t="shared" si="3"/>
        <v>0</v>
      </c>
      <c r="G21" s="57">
        <v>0</v>
      </c>
      <c r="H21" s="58">
        <f t="shared" si="4"/>
        <v>0</v>
      </c>
      <c r="I21" s="57">
        <v>0</v>
      </c>
      <c r="J21" s="58">
        <f t="shared" si="5"/>
        <v>0</v>
      </c>
    </row>
    <row r="22" spans="1:48" s="27" customFormat="1" x14ac:dyDescent="0.25">
      <c r="B22" s="60"/>
      <c r="C22" s="185" t="s">
        <v>18</v>
      </c>
      <c r="D22" s="186"/>
      <c r="E22" s="57">
        <v>0</v>
      </c>
      <c r="F22" s="58">
        <f t="shared" si="3"/>
        <v>0</v>
      </c>
      <c r="G22" s="57">
        <v>0</v>
      </c>
      <c r="H22" s="58">
        <f t="shared" si="4"/>
        <v>0</v>
      </c>
      <c r="I22" s="57">
        <v>0</v>
      </c>
      <c r="J22" s="58">
        <f t="shared" si="5"/>
        <v>0</v>
      </c>
    </row>
    <row r="23" spans="1:48" s="27" customFormat="1" x14ac:dyDescent="0.25">
      <c r="B23" s="56"/>
      <c r="C23" s="176" t="s">
        <v>19</v>
      </c>
      <c r="D23" s="177"/>
      <c r="E23" s="57">
        <v>0</v>
      </c>
      <c r="F23" s="58">
        <f t="shared" si="3"/>
        <v>0</v>
      </c>
      <c r="G23" s="57">
        <v>0</v>
      </c>
      <c r="H23" s="58">
        <f t="shared" si="4"/>
        <v>0</v>
      </c>
      <c r="I23" s="57">
        <v>0</v>
      </c>
      <c r="J23" s="58">
        <f t="shared" si="5"/>
        <v>0</v>
      </c>
    </row>
    <row r="24" spans="1:48" x14ac:dyDescent="0.25">
      <c r="B24" s="184" t="s">
        <v>20</v>
      </c>
      <c r="C24" s="184"/>
      <c r="D24" s="184"/>
      <c r="E24" s="11">
        <f>SUM(E25:E28)</f>
        <v>1</v>
      </c>
      <c r="F24" s="8">
        <f t="shared" si="3"/>
        <v>50</v>
      </c>
      <c r="G24" s="11">
        <f>SUM(G25:G28)</f>
        <v>1</v>
      </c>
      <c r="H24" s="8">
        <f t="shared" si="4"/>
        <v>33.333333333333329</v>
      </c>
      <c r="I24" s="11">
        <f>SUM(I25:I28)</f>
        <v>2</v>
      </c>
      <c r="J24" s="8">
        <f t="shared" si="5"/>
        <v>50</v>
      </c>
    </row>
    <row r="25" spans="1:48" s="27" customFormat="1" x14ac:dyDescent="0.25">
      <c r="B25" s="56"/>
      <c r="C25" s="176" t="s">
        <v>16</v>
      </c>
      <c r="D25" s="177"/>
      <c r="E25" s="57">
        <v>1</v>
      </c>
      <c r="F25" s="58">
        <f t="shared" si="3"/>
        <v>50</v>
      </c>
      <c r="G25" s="57">
        <v>1</v>
      </c>
      <c r="H25" s="58">
        <f t="shared" si="4"/>
        <v>33.333333333333329</v>
      </c>
      <c r="I25" s="57">
        <v>2</v>
      </c>
      <c r="J25" s="58">
        <f t="shared" si="5"/>
        <v>50</v>
      </c>
    </row>
    <row r="26" spans="1:48" s="27" customFormat="1" x14ac:dyDescent="0.25">
      <c r="B26" s="56"/>
      <c r="C26" s="176" t="s">
        <v>17</v>
      </c>
      <c r="D26" s="177"/>
      <c r="E26" s="57">
        <v>0</v>
      </c>
      <c r="F26" s="58">
        <f t="shared" si="3"/>
        <v>0</v>
      </c>
      <c r="G26" s="57">
        <v>0</v>
      </c>
      <c r="H26" s="58">
        <f t="shared" si="4"/>
        <v>0</v>
      </c>
      <c r="I26" s="57">
        <v>0</v>
      </c>
      <c r="J26" s="58">
        <f t="shared" si="5"/>
        <v>0</v>
      </c>
    </row>
    <row r="27" spans="1:48" s="27" customFormat="1" x14ac:dyDescent="0.25">
      <c r="B27" s="60"/>
      <c r="C27" s="185" t="s">
        <v>18</v>
      </c>
      <c r="D27" s="186"/>
      <c r="E27" s="57">
        <v>0</v>
      </c>
      <c r="F27" s="58">
        <f t="shared" si="3"/>
        <v>0</v>
      </c>
      <c r="G27" s="57">
        <v>0</v>
      </c>
      <c r="H27" s="58">
        <f t="shared" si="4"/>
        <v>0</v>
      </c>
      <c r="I27" s="57">
        <v>0</v>
      </c>
      <c r="J27" s="58">
        <f t="shared" si="5"/>
        <v>0</v>
      </c>
    </row>
    <row r="28" spans="1:48" s="27" customFormat="1" x14ac:dyDescent="0.25">
      <c r="B28" s="56"/>
      <c r="C28" s="176" t="s">
        <v>19</v>
      </c>
      <c r="D28" s="177"/>
      <c r="E28" s="57">
        <v>0</v>
      </c>
      <c r="F28" s="58">
        <f t="shared" si="3"/>
        <v>0</v>
      </c>
      <c r="G28" s="57">
        <v>0</v>
      </c>
      <c r="H28" s="58">
        <f t="shared" si="4"/>
        <v>0</v>
      </c>
      <c r="I28" s="57">
        <v>0</v>
      </c>
      <c r="J28" s="58">
        <f t="shared" si="5"/>
        <v>0</v>
      </c>
    </row>
    <row r="29" spans="1:48" x14ac:dyDescent="0.25">
      <c r="B29" s="184" t="s">
        <v>21</v>
      </c>
      <c r="C29" s="184"/>
      <c r="D29" s="184"/>
      <c r="E29" s="11">
        <f>SUM(E30:E34)</f>
        <v>0</v>
      </c>
      <c r="F29" s="8">
        <f t="shared" si="3"/>
        <v>0</v>
      </c>
      <c r="G29" s="11">
        <f>SUM(G30:G34)</f>
        <v>1</v>
      </c>
      <c r="H29" s="8">
        <f t="shared" si="4"/>
        <v>33.333333333333329</v>
      </c>
      <c r="I29" s="11">
        <f>SUM(I30:I34)</f>
        <v>0</v>
      </c>
      <c r="J29" s="8">
        <f t="shared" si="5"/>
        <v>0</v>
      </c>
    </row>
    <row r="30" spans="1:48" s="27" customFormat="1" x14ac:dyDescent="0.25">
      <c r="B30" s="56"/>
      <c r="C30" s="176" t="s">
        <v>22</v>
      </c>
      <c r="D30" s="177"/>
      <c r="E30" s="57">
        <v>1</v>
      </c>
      <c r="F30" s="58">
        <f t="shared" si="3"/>
        <v>50</v>
      </c>
      <c r="G30" s="57">
        <v>2</v>
      </c>
      <c r="H30" s="58">
        <f t="shared" si="4"/>
        <v>66.666666666666657</v>
      </c>
      <c r="I30" s="57">
        <v>1</v>
      </c>
      <c r="J30" s="58">
        <f t="shared" si="5"/>
        <v>25</v>
      </c>
    </row>
    <row r="31" spans="1:48" s="27" customFormat="1" x14ac:dyDescent="0.25">
      <c r="B31" s="56"/>
      <c r="C31" s="174" t="s">
        <v>23</v>
      </c>
      <c r="D31" s="175"/>
      <c r="E31" s="57">
        <v>0</v>
      </c>
      <c r="F31" s="58">
        <f t="shared" si="3"/>
        <v>0</v>
      </c>
      <c r="G31" s="57">
        <v>0</v>
      </c>
      <c r="H31" s="58">
        <f t="shared" si="4"/>
        <v>0</v>
      </c>
      <c r="I31" s="57">
        <v>0</v>
      </c>
      <c r="J31" s="58">
        <f t="shared" si="5"/>
        <v>0</v>
      </c>
    </row>
    <row r="32" spans="1:48" s="27" customFormat="1" x14ac:dyDescent="0.25">
      <c r="B32" s="56"/>
      <c r="C32" s="174" t="s">
        <v>24</v>
      </c>
      <c r="D32" s="175"/>
      <c r="E32" s="57">
        <v>0</v>
      </c>
      <c r="F32" s="58">
        <f t="shared" si="3"/>
        <v>0</v>
      </c>
      <c r="G32" s="57">
        <v>0</v>
      </c>
      <c r="H32" s="58">
        <f t="shared" si="4"/>
        <v>0</v>
      </c>
      <c r="I32" s="57">
        <v>0</v>
      </c>
      <c r="J32" s="58">
        <f t="shared" si="5"/>
        <v>0</v>
      </c>
    </row>
    <row r="33" spans="1:48" s="27" customFormat="1" x14ac:dyDescent="0.25">
      <c r="B33" s="56"/>
      <c r="C33" s="176" t="s">
        <v>25</v>
      </c>
      <c r="D33" s="177"/>
      <c r="E33" s="57">
        <v>0</v>
      </c>
      <c r="F33" s="58">
        <f t="shared" si="3"/>
        <v>0</v>
      </c>
      <c r="G33" s="57">
        <v>0</v>
      </c>
      <c r="H33" s="58">
        <f t="shared" si="4"/>
        <v>0</v>
      </c>
      <c r="I33" s="57">
        <v>0</v>
      </c>
      <c r="J33" s="58">
        <f t="shared" si="5"/>
        <v>0</v>
      </c>
    </row>
    <row r="34" spans="1:48" x14ac:dyDescent="0.25">
      <c r="B34" s="42"/>
      <c r="C34" s="178" t="s">
        <v>26</v>
      </c>
      <c r="D34" s="179"/>
      <c r="E34" s="43">
        <v>-1</v>
      </c>
      <c r="F34" s="44">
        <f t="shared" si="3"/>
        <v>-50</v>
      </c>
      <c r="G34" s="43">
        <v>-1</v>
      </c>
      <c r="H34" s="44">
        <f t="shared" si="4"/>
        <v>-33.333333333333329</v>
      </c>
      <c r="I34" s="43">
        <v>-1</v>
      </c>
      <c r="J34" s="44">
        <f t="shared" si="5"/>
        <v>-25</v>
      </c>
    </row>
    <row r="35" spans="1:48" x14ac:dyDescent="0.25">
      <c r="B35" s="180" t="s">
        <v>27</v>
      </c>
      <c r="C35" s="180"/>
      <c r="D35" s="180"/>
      <c r="E35" s="9">
        <f>SUM(E19+E24+E29)</f>
        <v>2</v>
      </c>
      <c r="F35" s="10">
        <f>SUM(F19,F24,F29)</f>
        <v>100</v>
      </c>
      <c r="G35" s="9">
        <f>SUM(G19+G24+G29)</f>
        <v>3</v>
      </c>
      <c r="H35" s="10">
        <f>SUM(H19,H24,H29)</f>
        <v>99.999999999999986</v>
      </c>
      <c r="I35" s="9">
        <f>SUM(I19+I24+I29)</f>
        <v>4</v>
      </c>
      <c r="J35" s="10">
        <f>SUM(J19,J24,J29)</f>
        <v>100</v>
      </c>
    </row>
    <row r="36" spans="1:48" s="27" customFormat="1" x14ac:dyDescent="0.25">
      <c r="B36" s="25"/>
      <c r="C36" s="25"/>
      <c r="D36" s="25"/>
      <c r="E36" s="25"/>
      <c r="F36" s="26"/>
      <c r="G36" s="25"/>
      <c r="H36" s="26"/>
      <c r="I36" s="25"/>
      <c r="J36" s="26"/>
    </row>
    <row r="37" spans="1:48" s="4" customFormat="1" x14ac:dyDescent="0.25">
      <c r="A37" s="28"/>
      <c r="B37" s="181" t="s">
        <v>28</v>
      </c>
      <c r="C37" s="181"/>
      <c r="D37" s="181"/>
      <c r="E37" s="23">
        <v>43100</v>
      </c>
      <c r="F37" s="24" t="s">
        <v>1</v>
      </c>
      <c r="G37" s="23">
        <v>43465</v>
      </c>
      <c r="H37" s="24" t="s">
        <v>1</v>
      </c>
      <c r="I37" s="23">
        <v>43646</v>
      </c>
      <c r="J37" s="24" t="s">
        <v>1</v>
      </c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</row>
    <row r="38" spans="1:48" x14ac:dyDescent="0.25">
      <c r="B38" s="171" t="s">
        <v>29</v>
      </c>
      <c r="C38" s="172"/>
      <c r="D38" s="173"/>
      <c r="E38" s="12">
        <v>5</v>
      </c>
      <c r="F38" s="8">
        <f>IF($E$38=0,0,E38/$E$38*100)</f>
        <v>100</v>
      </c>
      <c r="G38" s="12">
        <v>10</v>
      </c>
      <c r="H38" s="8">
        <f>IF($G$38=0,0,G38/$G$38*100)</f>
        <v>100</v>
      </c>
      <c r="I38" s="12">
        <v>20</v>
      </c>
      <c r="J38" s="8">
        <f>IF($I$38=0,0,I38/$I$38*100)</f>
        <v>100</v>
      </c>
    </row>
    <row r="39" spans="1:48" x14ac:dyDescent="0.25">
      <c r="B39" s="5"/>
      <c r="C39" s="182" t="s">
        <v>30</v>
      </c>
      <c r="D39" s="183"/>
      <c r="E39" s="6">
        <v>4</v>
      </c>
      <c r="F39" s="13">
        <f t="shared" ref="F39:F48" si="6">IF($E$38=0,0,E39/$E$38*100)</f>
        <v>80</v>
      </c>
      <c r="G39" s="6">
        <v>8</v>
      </c>
      <c r="H39" s="13">
        <f t="shared" ref="H39:H48" si="7">IF($G$38=0,0,G39/$G$38*100)</f>
        <v>80</v>
      </c>
      <c r="I39" s="6">
        <v>16</v>
      </c>
      <c r="J39" s="13">
        <f t="shared" ref="J39:J48" si="8">IF($I$38=0,0,I39/$I$38*100)</f>
        <v>80</v>
      </c>
    </row>
    <row r="40" spans="1:48" x14ac:dyDescent="0.25">
      <c r="B40" s="171" t="s">
        <v>31</v>
      </c>
      <c r="C40" s="172"/>
      <c r="D40" s="173"/>
      <c r="E40" s="11">
        <f>E38-E39</f>
        <v>1</v>
      </c>
      <c r="F40" s="8">
        <f t="shared" si="6"/>
        <v>20</v>
      </c>
      <c r="G40" s="11">
        <f>G38-G39</f>
        <v>2</v>
      </c>
      <c r="H40" s="8">
        <f t="shared" si="7"/>
        <v>20</v>
      </c>
      <c r="I40" s="11">
        <f>I38-I39</f>
        <v>4</v>
      </c>
      <c r="J40" s="8">
        <f t="shared" si="8"/>
        <v>20</v>
      </c>
    </row>
    <row r="41" spans="1:48" s="27" customFormat="1" x14ac:dyDescent="0.25">
      <c r="B41" s="56"/>
      <c r="C41" s="176" t="s">
        <v>32</v>
      </c>
      <c r="D41" s="177"/>
      <c r="E41" s="57">
        <v>1</v>
      </c>
      <c r="F41" s="58">
        <f t="shared" si="6"/>
        <v>20</v>
      </c>
      <c r="G41" s="57">
        <v>1</v>
      </c>
      <c r="H41" s="58">
        <f t="shared" si="7"/>
        <v>10</v>
      </c>
      <c r="I41" s="57">
        <v>1</v>
      </c>
      <c r="J41" s="58">
        <f t="shared" si="8"/>
        <v>5</v>
      </c>
    </row>
    <row r="42" spans="1:48" s="27" customFormat="1" x14ac:dyDescent="0.25">
      <c r="B42" s="56"/>
      <c r="C42" s="176" t="s">
        <v>33</v>
      </c>
      <c r="D42" s="177"/>
      <c r="E42" s="57">
        <v>1</v>
      </c>
      <c r="F42" s="58">
        <f t="shared" si="6"/>
        <v>20</v>
      </c>
      <c r="G42" s="57">
        <v>1</v>
      </c>
      <c r="H42" s="58">
        <f t="shared" si="7"/>
        <v>10</v>
      </c>
      <c r="I42" s="57">
        <v>1</v>
      </c>
      <c r="J42" s="58">
        <f t="shared" si="8"/>
        <v>5</v>
      </c>
    </row>
    <row r="43" spans="1:48" x14ac:dyDescent="0.25">
      <c r="B43" s="171" t="s">
        <v>34</v>
      </c>
      <c r="C43" s="172"/>
      <c r="D43" s="173"/>
      <c r="E43" s="11">
        <f>E40-E41-E42</f>
        <v>-1</v>
      </c>
      <c r="F43" s="8">
        <f t="shared" si="6"/>
        <v>-20</v>
      </c>
      <c r="G43" s="11">
        <f>G40-G41-G42</f>
        <v>0</v>
      </c>
      <c r="H43" s="8">
        <f t="shared" si="7"/>
        <v>0</v>
      </c>
      <c r="I43" s="11">
        <f>I40-I41-I42</f>
        <v>2</v>
      </c>
      <c r="J43" s="8">
        <f t="shared" si="8"/>
        <v>10</v>
      </c>
    </row>
    <row r="44" spans="1:48" s="27" customFormat="1" x14ac:dyDescent="0.25">
      <c r="B44" s="56"/>
      <c r="C44" s="176" t="s">
        <v>35</v>
      </c>
      <c r="D44" s="177"/>
      <c r="E44" s="57">
        <v>1</v>
      </c>
      <c r="F44" s="58">
        <f t="shared" si="6"/>
        <v>20</v>
      </c>
      <c r="G44" s="57">
        <v>1</v>
      </c>
      <c r="H44" s="58">
        <f t="shared" si="7"/>
        <v>10</v>
      </c>
      <c r="I44" s="57">
        <v>1</v>
      </c>
      <c r="J44" s="58">
        <f t="shared" si="8"/>
        <v>5</v>
      </c>
    </row>
    <row r="45" spans="1:48" s="27" customFormat="1" x14ac:dyDescent="0.25">
      <c r="B45" s="56"/>
      <c r="C45" s="176" t="s">
        <v>36</v>
      </c>
      <c r="D45" s="177"/>
      <c r="E45" s="57">
        <v>0</v>
      </c>
      <c r="F45" s="58">
        <f t="shared" si="6"/>
        <v>0</v>
      </c>
      <c r="G45" s="57">
        <v>1</v>
      </c>
      <c r="H45" s="58">
        <f t="shared" si="7"/>
        <v>10</v>
      </c>
      <c r="I45" s="57">
        <v>3</v>
      </c>
      <c r="J45" s="58">
        <f t="shared" si="8"/>
        <v>15</v>
      </c>
    </row>
    <row r="46" spans="1:48" x14ac:dyDescent="0.25">
      <c r="B46" s="171" t="s">
        <v>37</v>
      </c>
      <c r="C46" s="172"/>
      <c r="D46" s="173"/>
      <c r="E46" s="11">
        <f>E43+E44-E45</f>
        <v>0</v>
      </c>
      <c r="F46" s="8">
        <f t="shared" si="6"/>
        <v>0</v>
      </c>
      <c r="G46" s="11">
        <f>G43+G44-G45</f>
        <v>0</v>
      </c>
      <c r="H46" s="8">
        <f t="shared" si="7"/>
        <v>0</v>
      </c>
      <c r="I46" s="11">
        <f>I43+I44-I45</f>
        <v>0</v>
      </c>
      <c r="J46" s="8">
        <f t="shared" si="8"/>
        <v>0</v>
      </c>
    </row>
    <row r="47" spans="1:48" x14ac:dyDescent="0.25">
      <c r="B47" s="14"/>
      <c r="C47" s="169" t="s">
        <v>38</v>
      </c>
      <c r="D47" s="170"/>
      <c r="E47" s="15">
        <v>0</v>
      </c>
      <c r="F47" s="13">
        <f t="shared" si="6"/>
        <v>0</v>
      </c>
      <c r="G47" s="15">
        <v>0</v>
      </c>
      <c r="H47" s="13">
        <f t="shared" si="7"/>
        <v>0</v>
      </c>
      <c r="I47" s="15">
        <v>0</v>
      </c>
      <c r="J47" s="13">
        <f t="shared" si="8"/>
        <v>0</v>
      </c>
    </row>
    <row r="48" spans="1:48" x14ac:dyDescent="0.25">
      <c r="B48" s="171" t="s">
        <v>39</v>
      </c>
      <c r="C48" s="172"/>
      <c r="D48" s="173"/>
      <c r="E48" s="11">
        <f>E46-E47</f>
        <v>0</v>
      </c>
      <c r="F48" s="8">
        <f t="shared" si="6"/>
        <v>0</v>
      </c>
      <c r="G48" s="11">
        <f>G46-G47</f>
        <v>0</v>
      </c>
      <c r="H48" s="8">
        <f t="shared" si="7"/>
        <v>0</v>
      </c>
      <c r="I48" s="11">
        <f>I46-I47</f>
        <v>0</v>
      </c>
      <c r="J48" s="8">
        <f t="shared" si="8"/>
        <v>0</v>
      </c>
    </row>
    <row r="49" s="27" customFormat="1" x14ac:dyDescent="0.25"/>
    <row r="50" s="27" customFormat="1" x14ac:dyDescent="0.25"/>
    <row r="51" s="27" customFormat="1" x14ac:dyDescent="0.25"/>
    <row r="52" s="27" customFormat="1" x14ac:dyDescent="0.25"/>
    <row r="53" s="27" customFormat="1" x14ac:dyDescent="0.25"/>
    <row r="54" s="27" customFormat="1" x14ac:dyDescent="0.25"/>
    <row r="55" s="27" customFormat="1" x14ac:dyDescent="0.25"/>
    <row r="56" s="27" customFormat="1" x14ac:dyDescent="0.25"/>
    <row r="57" s="27" customFormat="1" x14ac:dyDescent="0.25"/>
    <row r="58" s="27" customFormat="1" x14ac:dyDescent="0.25"/>
    <row r="59" s="27" customFormat="1" x14ac:dyDescent="0.25"/>
    <row r="60" s="27" customFormat="1" x14ac:dyDescent="0.25"/>
    <row r="61" s="27" customFormat="1" x14ac:dyDescent="0.25"/>
    <row r="62" s="27" customFormat="1" x14ac:dyDescent="0.25"/>
    <row r="63" s="27" customFormat="1" x14ac:dyDescent="0.25"/>
    <row r="64" s="27" customFormat="1" x14ac:dyDescent="0.25"/>
    <row r="65" s="27" customFormat="1" x14ac:dyDescent="0.25"/>
    <row r="66" s="27" customFormat="1" x14ac:dyDescent="0.25"/>
    <row r="67" s="27" customFormat="1" x14ac:dyDescent="0.25"/>
    <row r="68" s="27" customFormat="1" x14ac:dyDescent="0.25"/>
    <row r="69" s="27" customFormat="1" x14ac:dyDescent="0.25"/>
    <row r="70" s="27" customFormat="1" x14ac:dyDescent="0.25"/>
  </sheetData>
  <mergeCells count="44">
    <mergeCell ref="B3:J3"/>
    <mergeCell ref="C27:D27"/>
    <mergeCell ref="C28:D28"/>
    <mergeCell ref="B29:D29"/>
    <mergeCell ref="C30:D30"/>
    <mergeCell ref="C25:D25"/>
    <mergeCell ref="C26:D26"/>
    <mergeCell ref="B24:D24"/>
    <mergeCell ref="B4:D4"/>
    <mergeCell ref="B5:D5"/>
    <mergeCell ref="C6:D6"/>
    <mergeCell ref="C7:D7"/>
    <mergeCell ref="C8:D8"/>
    <mergeCell ref="C9:D9"/>
    <mergeCell ref="C14:D14"/>
    <mergeCell ref="C15:D15"/>
    <mergeCell ref="B16:D16"/>
    <mergeCell ref="B18:D18"/>
    <mergeCell ref="C10:D10"/>
    <mergeCell ref="B11:D11"/>
    <mergeCell ref="C12:D12"/>
    <mergeCell ref="C13:D13"/>
    <mergeCell ref="B46:D46"/>
    <mergeCell ref="B19:D19"/>
    <mergeCell ref="C20:D20"/>
    <mergeCell ref="C21:D21"/>
    <mergeCell ref="C22:D22"/>
    <mergeCell ref="C23:D23"/>
    <mergeCell ref="C47:D47"/>
    <mergeCell ref="B48:D48"/>
    <mergeCell ref="C31:D31"/>
    <mergeCell ref="C32:D32"/>
    <mergeCell ref="C33:D33"/>
    <mergeCell ref="C34:D34"/>
    <mergeCell ref="B35:D35"/>
    <mergeCell ref="B37:D37"/>
    <mergeCell ref="B40:D40"/>
    <mergeCell ref="C41:D41"/>
    <mergeCell ref="C42:D42"/>
    <mergeCell ref="B43:D43"/>
    <mergeCell ref="B38:D38"/>
    <mergeCell ref="C39:D39"/>
    <mergeCell ref="C44:D44"/>
    <mergeCell ref="C45:D45"/>
  </mergeCells>
  <conditionalFormatting sqref="E35">
    <cfRule type="cellIs" dxfId="5" priority="10" operator="notEqual">
      <formula>$E$16</formula>
    </cfRule>
  </conditionalFormatting>
  <conditionalFormatting sqref="G35">
    <cfRule type="cellIs" dxfId="4" priority="9" operator="notEqual">
      <formula>$G$16</formula>
    </cfRule>
  </conditionalFormatting>
  <conditionalFormatting sqref="I35">
    <cfRule type="cellIs" dxfId="3" priority="8" operator="notEqual">
      <formula>$I$16</formula>
    </cfRule>
  </conditionalFormatting>
  <conditionalFormatting sqref="E48">
    <cfRule type="cellIs" dxfId="2" priority="6" operator="notEqual">
      <formula>$E$33</formula>
    </cfRule>
  </conditionalFormatting>
  <conditionalFormatting sqref="G48">
    <cfRule type="cellIs" dxfId="1" priority="2" operator="notEqual">
      <formula>$E$33</formula>
    </cfRule>
  </conditionalFormatting>
  <conditionalFormatting sqref="I48">
    <cfRule type="cellIs" dxfId="0" priority="1" operator="notEqual">
      <formula>$E$33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7"/>
  <sheetViews>
    <sheetView zoomScaleNormal="100" zoomScaleSheetLayoutView="100" workbookViewId="0">
      <selection activeCell="L28" sqref="L28"/>
    </sheetView>
  </sheetViews>
  <sheetFormatPr defaultRowHeight="15" x14ac:dyDescent="0.25"/>
  <cols>
    <col min="1" max="1" width="4.42578125" style="27" customWidth="1"/>
    <col min="2" max="2" width="33.140625" style="3" bestFit="1" customWidth="1"/>
    <col min="3" max="3" width="13.5703125" style="3" customWidth="1"/>
    <col min="4" max="4" width="4" style="3" customWidth="1"/>
    <col min="5" max="5" width="13.5703125" style="3" bestFit="1" customWidth="1"/>
    <col min="6" max="6" width="4" style="3" customWidth="1"/>
    <col min="7" max="7" width="13.5703125" style="3" bestFit="1" customWidth="1"/>
    <col min="8" max="8" width="4" style="3" customWidth="1"/>
    <col min="9" max="9" width="3.42578125" style="27" customWidth="1"/>
    <col min="10" max="43" width="9.140625" style="27"/>
    <col min="44" max="16384" width="9.140625" style="3"/>
  </cols>
  <sheetData>
    <row r="1" spans="1:46" s="27" customFormat="1" x14ac:dyDescent="0.25"/>
    <row r="2" spans="1:46" ht="18.75" x14ac:dyDescent="0.25">
      <c r="B2" s="194" t="s">
        <v>84</v>
      </c>
      <c r="C2" s="195"/>
      <c r="D2" s="195"/>
      <c r="E2" s="195"/>
      <c r="F2" s="195"/>
      <c r="G2" s="195"/>
      <c r="H2" s="196"/>
      <c r="AR2" s="27"/>
      <c r="AS2" s="27"/>
      <c r="AT2" s="27"/>
    </row>
    <row r="3" spans="1:46" s="47" customFormat="1" ht="12.75" x14ac:dyDescent="0.2">
      <c r="A3" s="45"/>
      <c r="B3" s="46" t="s">
        <v>0</v>
      </c>
      <c r="C3" s="23">
        <v>43100</v>
      </c>
      <c r="D3" s="24" t="s">
        <v>1</v>
      </c>
      <c r="E3" s="23">
        <v>43465</v>
      </c>
      <c r="F3" s="24" t="s">
        <v>1</v>
      </c>
      <c r="G3" s="23">
        <v>43646</v>
      </c>
      <c r="H3" s="24" t="s">
        <v>1</v>
      </c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</row>
    <row r="4" spans="1:46" s="47" customFormat="1" ht="12.75" x14ac:dyDescent="0.2">
      <c r="A4" s="45"/>
      <c r="B4" s="48" t="s">
        <v>2</v>
      </c>
      <c r="C4" s="49">
        <f t="shared" ref="C4:H4" si="0">SUM(C5:C11)</f>
        <v>1</v>
      </c>
      <c r="D4" s="49">
        <f t="shared" si="0"/>
        <v>50</v>
      </c>
      <c r="E4" s="49">
        <f t="shared" si="0"/>
        <v>2</v>
      </c>
      <c r="F4" s="49">
        <f t="shared" si="0"/>
        <v>66.666666666666657</v>
      </c>
      <c r="G4" s="49">
        <f t="shared" si="0"/>
        <v>3</v>
      </c>
      <c r="H4" s="49">
        <f t="shared" si="0"/>
        <v>75</v>
      </c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</row>
    <row r="5" spans="1:46" s="20" customFormat="1" ht="12.75" x14ac:dyDescent="0.2">
      <c r="A5" s="33"/>
      <c r="B5" s="35" t="s">
        <v>47</v>
      </c>
      <c r="C5" s="29">
        <v>1</v>
      </c>
      <c r="D5" s="32">
        <f>C5/$C$18*100</f>
        <v>50</v>
      </c>
      <c r="E5" s="29">
        <v>2</v>
      </c>
      <c r="F5" s="29">
        <f>E5/$E$18*100</f>
        <v>66.666666666666657</v>
      </c>
      <c r="G5" s="29">
        <v>3</v>
      </c>
      <c r="H5" s="29">
        <f>G5/$G$18*100</f>
        <v>75</v>
      </c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</row>
    <row r="6" spans="1:46" s="20" customFormat="1" ht="12.75" x14ac:dyDescent="0.2">
      <c r="A6" s="33"/>
      <c r="B6" s="36" t="s">
        <v>48</v>
      </c>
      <c r="C6" s="30">
        <v>0</v>
      </c>
      <c r="D6" s="32">
        <f t="shared" ref="D6:D17" si="1">C6/$C$18*100</f>
        <v>0</v>
      </c>
      <c r="E6" s="30">
        <v>0</v>
      </c>
      <c r="F6" s="30">
        <f t="shared" ref="F6:F17" si="2">E6/$E$18*100</f>
        <v>0</v>
      </c>
      <c r="G6" s="30">
        <v>0</v>
      </c>
      <c r="H6" s="30">
        <f t="shared" ref="H6:H17" si="3">G6/$G$18*100</f>
        <v>0</v>
      </c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</row>
    <row r="7" spans="1:46" s="20" customFormat="1" ht="12.75" x14ac:dyDescent="0.2">
      <c r="A7" s="33"/>
      <c r="B7" s="36" t="s">
        <v>49</v>
      </c>
      <c r="C7" s="30">
        <v>0</v>
      </c>
      <c r="D7" s="32">
        <f t="shared" si="1"/>
        <v>0</v>
      </c>
      <c r="E7" s="30">
        <v>0</v>
      </c>
      <c r="F7" s="30">
        <f t="shared" si="2"/>
        <v>0</v>
      </c>
      <c r="G7" s="30">
        <v>0</v>
      </c>
      <c r="H7" s="30">
        <f t="shared" si="3"/>
        <v>0</v>
      </c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</row>
    <row r="8" spans="1:46" s="20" customFormat="1" ht="12.75" x14ac:dyDescent="0.2">
      <c r="A8" s="33"/>
      <c r="B8" s="36" t="s">
        <v>5</v>
      </c>
      <c r="C8" s="30">
        <v>0</v>
      </c>
      <c r="D8" s="32">
        <f t="shared" si="1"/>
        <v>0</v>
      </c>
      <c r="E8" s="30">
        <v>0</v>
      </c>
      <c r="F8" s="30">
        <f t="shared" si="2"/>
        <v>0</v>
      </c>
      <c r="G8" s="30">
        <v>0</v>
      </c>
      <c r="H8" s="30">
        <f t="shared" si="3"/>
        <v>0</v>
      </c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</row>
    <row r="9" spans="1:46" s="20" customFormat="1" ht="12.75" x14ac:dyDescent="0.2">
      <c r="A9" s="33"/>
      <c r="B9" s="36" t="s">
        <v>6</v>
      </c>
      <c r="C9" s="30">
        <v>0</v>
      </c>
      <c r="D9" s="32">
        <f t="shared" si="1"/>
        <v>0</v>
      </c>
      <c r="E9" s="30">
        <v>0</v>
      </c>
      <c r="F9" s="30">
        <f t="shared" si="2"/>
        <v>0</v>
      </c>
      <c r="G9" s="30">
        <v>0</v>
      </c>
      <c r="H9" s="30">
        <f t="shared" si="3"/>
        <v>0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</row>
    <row r="10" spans="1:46" s="20" customFormat="1" ht="12.75" x14ac:dyDescent="0.2">
      <c r="A10" s="33"/>
      <c r="B10" s="36" t="s">
        <v>50</v>
      </c>
      <c r="C10" s="30">
        <v>0</v>
      </c>
      <c r="D10" s="32">
        <f t="shared" si="1"/>
        <v>0</v>
      </c>
      <c r="E10" s="30">
        <v>0</v>
      </c>
      <c r="F10" s="30">
        <f t="shared" si="2"/>
        <v>0</v>
      </c>
      <c r="G10" s="30">
        <v>0</v>
      </c>
      <c r="H10" s="30">
        <f t="shared" si="3"/>
        <v>0</v>
      </c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</row>
    <row r="11" spans="1:46" s="20" customFormat="1" ht="12.75" x14ac:dyDescent="0.2">
      <c r="A11" s="33"/>
      <c r="B11" s="37" t="s">
        <v>7</v>
      </c>
      <c r="C11" s="31">
        <v>0</v>
      </c>
      <c r="D11" s="32">
        <f t="shared" si="1"/>
        <v>0</v>
      </c>
      <c r="E11" s="31">
        <v>0</v>
      </c>
      <c r="F11" s="31">
        <f t="shared" si="2"/>
        <v>0</v>
      </c>
      <c r="G11" s="31">
        <v>0</v>
      </c>
      <c r="H11" s="31">
        <f t="shared" si="3"/>
        <v>0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</row>
    <row r="12" spans="1:46" s="47" customFormat="1" ht="12.75" x14ac:dyDescent="0.2">
      <c r="A12" s="45"/>
      <c r="B12" s="48" t="s">
        <v>8</v>
      </c>
      <c r="C12" s="49">
        <f t="shared" ref="C12:H12" si="4">SUM(C13:C17)</f>
        <v>1</v>
      </c>
      <c r="D12" s="49">
        <f t="shared" si="4"/>
        <v>50</v>
      </c>
      <c r="E12" s="49">
        <f t="shared" si="4"/>
        <v>1</v>
      </c>
      <c r="F12" s="49">
        <f t="shared" si="4"/>
        <v>33.333333333333329</v>
      </c>
      <c r="G12" s="49">
        <f t="shared" si="4"/>
        <v>1</v>
      </c>
      <c r="H12" s="49">
        <f t="shared" si="4"/>
        <v>25</v>
      </c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</row>
    <row r="13" spans="1:46" s="20" customFormat="1" ht="12.75" x14ac:dyDescent="0.2">
      <c r="A13" s="33"/>
      <c r="B13" s="35" t="s">
        <v>51</v>
      </c>
      <c r="C13" s="29">
        <v>1</v>
      </c>
      <c r="D13" s="29">
        <f t="shared" si="1"/>
        <v>50</v>
      </c>
      <c r="E13" s="29">
        <v>1</v>
      </c>
      <c r="F13" s="29">
        <f t="shared" si="2"/>
        <v>33.333333333333329</v>
      </c>
      <c r="G13" s="29">
        <v>1</v>
      </c>
      <c r="H13" s="29">
        <f t="shared" si="3"/>
        <v>25</v>
      </c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</row>
    <row r="14" spans="1:46" s="20" customFormat="1" ht="12.75" x14ac:dyDescent="0.2">
      <c r="A14" s="33"/>
      <c r="B14" s="36" t="s">
        <v>52</v>
      </c>
      <c r="C14" s="30">
        <v>0</v>
      </c>
      <c r="D14" s="30">
        <f t="shared" si="1"/>
        <v>0</v>
      </c>
      <c r="E14" s="30">
        <v>0</v>
      </c>
      <c r="F14" s="30">
        <f t="shared" si="2"/>
        <v>0</v>
      </c>
      <c r="G14" s="30">
        <v>0</v>
      </c>
      <c r="H14" s="30">
        <f t="shared" si="3"/>
        <v>0</v>
      </c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</row>
    <row r="15" spans="1:46" s="20" customFormat="1" ht="12.75" x14ac:dyDescent="0.2">
      <c r="A15" s="33"/>
      <c r="B15" s="36" t="s">
        <v>11</v>
      </c>
      <c r="C15" s="30">
        <v>0</v>
      </c>
      <c r="D15" s="30">
        <f t="shared" si="1"/>
        <v>0</v>
      </c>
      <c r="E15" s="30">
        <v>0</v>
      </c>
      <c r="F15" s="30">
        <f t="shared" si="2"/>
        <v>0</v>
      </c>
      <c r="G15" s="30">
        <v>0</v>
      </c>
      <c r="H15" s="30">
        <f t="shared" si="3"/>
        <v>0</v>
      </c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</row>
    <row r="16" spans="1:46" s="20" customFormat="1" ht="12.75" x14ac:dyDescent="0.2">
      <c r="A16" s="33"/>
      <c r="B16" s="36" t="s">
        <v>53</v>
      </c>
      <c r="C16" s="30">
        <v>0</v>
      </c>
      <c r="D16" s="30">
        <f t="shared" si="1"/>
        <v>0</v>
      </c>
      <c r="E16" s="30">
        <v>0</v>
      </c>
      <c r="F16" s="30">
        <f t="shared" si="2"/>
        <v>0</v>
      </c>
      <c r="G16" s="30">
        <v>0</v>
      </c>
      <c r="H16" s="30">
        <f t="shared" si="3"/>
        <v>0</v>
      </c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</row>
    <row r="17" spans="1:43" s="20" customFormat="1" ht="12.75" x14ac:dyDescent="0.2">
      <c r="A17" s="33"/>
      <c r="B17" s="37" t="s">
        <v>12</v>
      </c>
      <c r="C17" s="31">
        <v>0</v>
      </c>
      <c r="D17" s="31">
        <f t="shared" si="1"/>
        <v>0</v>
      </c>
      <c r="E17" s="31">
        <v>0</v>
      </c>
      <c r="F17" s="31">
        <f t="shared" si="2"/>
        <v>0</v>
      </c>
      <c r="G17" s="31">
        <v>0</v>
      </c>
      <c r="H17" s="31">
        <f t="shared" si="3"/>
        <v>0</v>
      </c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</row>
    <row r="18" spans="1:43" s="47" customFormat="1" ht="12.75" x14ac:dyDescent="0.2">
      <c r="A18" s="45"/>
      <c r="B18" s="48" t="s">
        <v>13</v>
      </c>
      <c r="C18" s="49">
        <f>SUM(C4,C12)</f>
        <v>2</v>
      </c>
      <c r="D18" s="49">
        <f>SUM(D12,D4)</f>
        <v>100</v>
      </c>
      <c r="E18" s="49">
        <f>SUM(E4,E12)</f>
        <v>3</v>
      </c>
      <c r="F18" s="49">
        <v>0</v>
      </c>
      <c r="G18" s="49">
        <f>SUM(G4,G12)</f>
        <v>4</v>
      </c>
      <c r="H18" s="49">
        <v>0</v>
      </c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</row>
    <row r="19" spans="1:43" s="33" customFormat="1" ht="12.75" x14ac:dyDescent="0.2"/>
    <row r="20" spans="1:43" s="47" customFormat="1" ht="12.75" x14ac:dyDescent="0.2">
      <c r="A20" s="45"/>
      <c r="B20" s="46" t="s">
        <v>14</v>
      </c>
      <c r="C20" s="23">
        <v>43465</v>
      </c>
      <c r="D20" s="24" t="s">
        <v>1</v>
      </c>
      <c r="E20" s="23">
        <v>43100</v>
      </c>
      <c r="F20" s="24" t="s">
        <v>1</v>
      </c>
      <c r="G20" s="23">
        <v>42735</v>
      </c>
      <c r="H20" s="24" t="s">
        <v>1</v>
      </c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</row>
    <row r="21" spans="1:43" s="47" customFormat="1" ht="12.75" x14ac:dyDescent="0.2">
      <c r="A21" s="45"/>
      <c r="B21" s="48" t="s">
        <v>15</v>
      </c>
      <c r="C21" s="61">
        <f t="shared" ref="C21:H21" si="5">SUM(C22:C26)</f>
        <v>1</v>
      </c>
      <c r="D21" s="61">
        <f t="shared" si="5"/>
        <v>50</v>
      </c>
      <c r="E21" s="61">
        <f t="shared" si="5"/>
        <v>2</v>
      </c>
      <c r="F21" s="61">
        <f t="shared" si="5"/>
        <v>66.666666666666657</v>
      </c>
      <c r="G21" s="61">
        <f t="shared" si="5"/>
        <v>3</v>
      </c>
      <c r="H21" s="49">
        <f t="shared" si="5"/>
        <v>75</v>
      </c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</row>
    <row r="22" spans="1:43" s="20" customFormat="1" ht="12.75" x14ac:dyDescent="0.2">
      <c r="A22" s="33"/>
      <c r="B22" s="38" t="s">
        <v>54</v>
      </c>
      <c r="C22" s="29">
        <v>1</v>
      </c>
      <c r="D22" s="30">
        <f>C22/$C$40*100</f>
        <v>50</v>
      </c>
      <c r="E22" s="29">
        <v>2</v>
      </c>
      <c r="F22" s="30">
        <f>E22/$E$40*100</f>
        <v>66.666666666666657</v>
      </c>
      <c r="G22" s="29">
        <v>3</v>
      </c>
      <c r="H22" s="30">
        <f>G22/$G$40*100</f>
        <v>75</v>
      </c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</row>
    <row r="23" spans="1:43" s="20" customFormat="1" ht="12.75" x14ac:dyDescent="0.2">
      <c r="A23" s="33"/>
      <c r="B23" s="38" t="s">
        <v>55</v>
      </c>
      <c r="C23" s="30">
        <v>0</v>
      </c>
      <c r="D23" s="30">
        <f t="shared" ref="D23:D26" si="6">C23/$C$40*100</f>
        <v>0</v>
      </c>
      <c r="E23" s="30">
        <v>0</v>
      </c>
      <c r="F23" s="30">
        <f t="shared" ref="F23:F39" si="7">E23/$E$40*100</f>
        <v>0</v>
      </c>
      <c r="G23" s="30">
        <v>0</v>
      </c>
      <c r="H23" s="30">
        <f t="shared" ref="H23:H39" si="8">G23/$G$40*100</f>
        <v>0</v>
      </c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</row>
    <row r="24" spans="1:43" s="20" customFormat="1" ht="12.75" x14ac:dyDescent="0.2">
      <c r="A24" s="33"/>
      <c r="B24" s="38" t="s">
        <v>19</v>
      </c>
      <c r="C24" s="30">
        <v>0</v>
      </c>
      <c r="D24" s="30">
        <f t="shared" si="6"/>
        <v>0</v>
      </c>
      <c r="E24" s="30">
        <v>0</v>
      </c>
      <c r="F24" s="30">
        <f t="shared" si="7"/>
        <v>0</v>
      </c>
      <c r="G24" s="30">
        <v>0</v>
      </c>
      <c r="H24" s="30">
        <f t="shared" si="8"/>
        <v>0</v>
      </c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</row>
    <row r="25" spans="1:43" s="20" customFormat="1" ht="12.75" x14ac:dyDescent="0.2">
      <c r="A25" s="33"/>
      <c r="B25" s="38" t="s">
        <v>56</v>
      </c>
      <c r="C25" s="30">
        <v>0</v>
      </c>
      <c r="D25" s="30">
        <f t="shared" si="6"/>
        <v>0</v>
      </c>
      <c r="E25" s="30">
        <v>0</v>
      </c>
      <c r="F25" s="30">
        <f t="shared" si="7"/>
        <v>0</v>
      </c>
      <c r="G25" s="30">
        <v>0</v>
      </c>
      <c r="H25" s="30">
        <f t="shared" si="8"/>
        <v>0</v>
      </c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</row>
    <row r="26" spans="1:43" s="20" customFormat="1" ht="12.75" x14ac:dyDescent="0.2">
      <c r="A26" s="33"/>
      <c r="B26" s="38" t="s">
        <v>57</v>
      </c>
      <c r="C26" s="30">
        <v>0</v>
      </c>
      <c r="D26" s="30">
        <f t="shared" si="6"/>
        <v>0</v>
      </c>
      <c r="E26" s="30">
        <v>0</v>
      </c>
      <c r="F26" s="30">
        <f t="shared" si="7"/>
        <v>0</v>
      </c>
      <c r="G26" s="30">
        <v>0</v>
      </c>
      <c r="H26" s="30">
        <f t="shared" si="8"/>
        <v>0</v>
      </c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</row>
    <row r="27" spans="1:43" s="47" customFormat="1" ht="12.75" x14ac:dyDescent="0.2">
      <c r="A27" s="45"/>
      <c r="B27" s="62" t="s">
        <v>20</v>
      </c>
      <c r="C27" s="49">
        <f t="shared" ref="C27:H27" si="9">SUM(C28:C32)</f>
        <v>1</v>
      </c>
      <c r="D27" s="49">
        <f t="shared" si="9"/>
        <v>50</v>
      </c>
      <c r="E27" s="49">
        <f t="shared" si="9"/>
        <v>1</v>
      </c>
      <c r="F27" s="49">
        <f t="shared" si="9"/>
        <v>33.333333333333329</v>
      </c>
      <c r="G27" s="49">
        <f t="shared" si="9"/>
        <v>1</v>
      </c>
      <c r="H27" s="49">
        <f t="shared" si="9"/>
        <v>25</v>
      </c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</row>
    <row r="28" spans="1:43" s="20" customFormat="1" ht="12.75" x14ac:dyDescent="0.2">
      <c r="A28" s="33"/>
      <c r="B28" s="38" t="s">
        <v>58</v>
      </c>
      <c r="C28" s="30">
        <v>1</v>
      </c>
      <c r="D28" s="30">
        <f t="shared" ref="D28:D39" si="10">C28/$C$40*100</f>
        <v>50</v>
      </c>
      <c r="E28" s="30">
        <v>1</v>
      </c>
      <c r="F28" s="30">
        <f t="shared" si="7"/>
        <v>33.333333333333329</v>
      </c>
      <c r="G28" s="30">
        <v>1</v>
      </c>
      <c r="H28" s="30">
        <f t="shared" si="8"/>
        <v>25</v>
      </c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</row>
    <row r="29" spans="1:43" s="20" customFormat="1" ht="12.75" x14ac:dyDescent="0.2">
      <c r="A29" s="33"/>
      <c r="B29" s="38" t="s">
        <v>69</v>
      </c>
      <c r="C29" s="30">
        <v>0</v>
      </c>
      <c r="D29" s="30">
        <f t="shared" si="10"/>
        <v>0</v>
      </c>
      <c r="E29" s="30">
        <v>0</v>
      </c>
      <c r="F29" s="30">
        <f t="shared" si="7"/>
        <v>0</v>
      </c>
      <c r="G29" s="30">
        <v>0</v>
      </c>
      <c r="H29" s="30">
        <f t="shared" si="8"/>
        <v>0</v>
      </c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</row>
    <row r="30" spans="1:43" s="20" customFormat="1" ht="12.75" x14ac:dyDescent="0.2">
      <c r="A30" s="33"/>
      <c r="B30" s="38" t="s">
        <v>59</v>
      </c>
      <c r="C30" s="30">
        <v>0</v>
      </c>
      <c r="D30" s="30">
        <f t="shared" si="10"/>
        <v>0</v>
      </c>
      <c r="E30" s="30">
        <v>0</v>
      </c>
      <c r="F30" s="30">
        <f t="shared" si="7"/>
        <v>0</v>
      </c>
      <c r="G30" s="30">
        <v>0</v>
      </c>
      <c r="H30" s="30">
        <f t="shared" si="8"/>
        <v>0</v>
      </c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</row>
    <row r="31" spans="1:43" s="20" customFormat="1" ht="12.75" x14ac:dyDescent="0.2">
      <c r="A31" s="33"/>
      <c r="B31" s="38" t="s">
        <v>60</v>
      </c>
      <c r="C31" s="30">
        <v>0</v>
      </c>
      <c r="D31" s="30">
        <f t="shared" si="10"/>
        <v>0</v>
      </c>
      <c r="E31" s="30">
        <v>0</v>
      </c>
      <c r="F31" s="30">
        <f t="shared" si="7"/>
        <v>0</v>
      </c>
      <c r="G31" s="30">
        <v>0</v>
      </c>
      <c r="H31" s="30">
        <f t="shared" si="8"/>
        <v>0</v>
      </c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</row>
    <row r="32" spans="1:43" s="20" customFormat="1" ht="12.75" x14ac:dyDescent="0.2">
      <c r="A32" s="33"/>
      <c r="B32" s="38" t="s">
        <v>61</v>
      </c>
      <c r="C32" s="30">
        <v>0</v>
      </c>
      <c r="D32" s="30">
        <f t="shared" si="10"/>
        <v>0</v>
      </c>
      <c r="E32" s="30">
        <v>0</v>
      </c>
      <c r="F32" s="30">
        <f t="shared" si="7"/>
        <v>0</v>
      </c>
      <c r="G32" s="30">
        <v>0</v>
      </c>
      <c r="H32" s="30">
        <f t="shared" si="8"/>
        <v>0</v>
      </c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</row>
    <row r="33" spans="1:43" s="47" customFormat="1" ht="12.75" x14ac:dyDescent="0.2">
      <c r="A33" s="45"/>
      <c r="B33" s="62" t="s">
        <v>21</v>
      </c>
      <c r="C33" s="49">
        <f t="shared" ref="C33:H33" si="11">SUM(C34:C39)</f>
        <v>0</v>
      </c>
      <c r="D33" s="49">
        <f t="shared" si="11"/>
        <v>0</v>
      </c>
      <c r="E33" s="49">
        <f t="shared" si="11"/>
        <v>0</v>
      </c>
      <c r="F33" s="49">
        <f t="shared" si="11"/>
        <v>0</v>
      </c>
      <c r="G33" s="49">
        <f t="shared" si="11"/>
        <v>0</v>
      </c>
      <c r="H33" s="49">
        <f t="shared" si="11"/>
        <v>0</v>
      </c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</row>
    <row r="34" spans="1:43" s="20" customFormat="1" ht="12.75" x14ac:dyDescent="0.2">
      <c r="A34" s="33"/>
      <c r="B34" s="38" t="s">
        <v>22</v>
      </c>
      <c r="C34" s="30">
        <v>1</v>
      </c>
      <c r="D34" s="30">
        <f t="shared" si="10"/>
        <v>50</v>
      </c>
      <c r="E34" s="30">
        <v>1</v>
      </c>
      <c r="F34" s="30">
        <f t="shared" si="7"/>
        <v>33.333333333333329</v>
      </c>
      <c r="G34" s="30">
        <v>1</v>
      </c>
      <c r="H34" s="30">
        <f t="shared" si="8"/>
        <v>25</v>
      </c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</row>
    <row r="35" spans="1:43" s="20" customFormat="1" ht="12.75" x14ac:dyDescent="0.2">
      <c r="A35" s="33"/>
      <c r="B35" s="38" t="s">
        <v>62</v>
      </c>
      <c r="C35" s="30">
        <v>0</v>
      </c>
      <c r="D35" s="30">
        <f t="shared" si="10"/>
        <v>0</v>
      </c>
      <c r="E35" s="30">
        <v>0</v>
      </c>
      <c r="F35" s="30">
        <f t="shared" si="7"/>
        <v>0</v>
      </c>
      <c r="G35" s="30">
        <v>0</v>
      </c>
      <c r="H35" s="30">
        <f t="shared" si="8"/>
        <v>0</v>
      </c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</row>
    <row r="36" spans="1:43" s="20" customFormat="1" ht="12.75" x14ac:dyDescent="0.2">
      <c r="A36" s="33"/>
      <c r="B36" s="38" t="s">
        <v>63</v>
      </c>
      <c r="C36" s="30">
        <v>0</v>
      </c>
      <c r="D36" s="30">
        <f t="shared" si="10"/>
        <v>0</v>
      </c>
      <c r="E36" s="30">
        <v>0</v>
      </c>
      <c r="F36" s="30">
        <f t="shared" si="7"/>
        <v>0</v>
      </c>
      <c r="G36" s="30">
        <v>0</v>
      </c>
      <c r="H36" s="30">
        <f t="shared" si="8"/>
        <v>0</v>
      </c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</row>
    <row r="37" spans="1:43" s="20" customFormat="1" ht="12.75" x14ac:dyDescent="0.2">
      <c r="A37" s="33"/>
      <c r="B37" s="38" t="s">
        <v>24</v>
      </c>
      <c r="C37" s="30">
        <v>0</v>
      </c>
      <c r="D37" s="30">
        <f t="shared" si="10"/>
        <v>0</v>
      </c>
      <c r="E37" s="30">
        <v>0</v>
      </c>
      <c r="F37" s="30">
        <f t="shared" si="7"/>
        <v>0</v>
      </c>
      <c r="G37" s="30">
        <v>0</v>
      </c>
      <c r="H37" s="30">
        <f t="shared" si="8"/>
        <v>0</v>
      </c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</row>
    <row r="38" spans="1:43" s="20" customFormat="1" ht="12.75" x14ac:dyDescent="0.2">
      <c r="A38" s="33"/>
      <c r="B38" s="38" t="s">
        <v>25</v>
      </c>
      <c r="C38" s="30">
        <v>0</v>
      </c>
      <c r="D38" s="30">
        <f t="shared" si="10"/>
        <v>0</v>
      </c>
      <c r="E38" s="30">
        <v>0</v>
      </c>
      <c r="F38" s="30">
        <f t="shared" si="7"/>
        <v>0</v>
      </c>
      <c r="G38" s="30">
        <v>0</v>
      </c>
      <c r="H38" s="30">
        <f t="shared" si="8"/>
        <v>0</v>
      </c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</row>
    <row r="39" spans="1:43" s="20" customFormat="1" ht="12.75" x14ac:dyDescent="0.2">
      <c r="A39" s="33"/>
      <c r="B39" s="41" t="s">
        <v>26</v>
      </c>
      <c r="C39" s="40">
        <v>-1</v>
      </c>
      <c r="D39" s="40">
        <f t="shared" si="10"/>
        <v>-50</v>
      </c>
      <c r="E39" s="40">
        <v>-1</v>
      </c>
      <c r="F39" s="40">
        <f t="shared" si="7"/>
        <v>-33.333333333333329</v>
      </c>
      <c r="G39" s="40">
        <v>-1</v>
      </c>
      <c r="H39" s="40">
        <f t="shared" si="8"/>
        <v>-25</v>
      </c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</row>
    <row r="40" spans="1:43" s="47" customFormat="1" ht="12.75" x14ac:dyDescent="0.2">
      <c r="A40" s="45"/>
      <c r="B40" s="62" t="s">
        <v>27</v>
      </c>
      <c r="C40" s="49">
        <f>SUM(C21,C27,C33)</f>
        <v>2</v>
      </c>
      <c r="D40" s="49">
        <v>0</v>
      </c>
      <c r="E40" s="49">
        <f>SUM(E21,E27,E33)</f>
        <v>3</v>
      </c>
      <c r="F40" s="49">
        <v>0</v>
      </c>
      <c r="G40" s="49">
        <f>SUM(G21,G27,G33)</f>
        <v>4</v>
      </c>
      <c r="H40" s="49">
        <v>0</v>
      </c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</row>
    <row r="41" spans="1:43" s="33" customFormat="1" ht="12.75" x14ac:dyDescent="0.2">
      <c r="B41" s="39"/>
      <c r="C41" s="16"/>
      <c r="D41" s="16"/>
      <c r="E41" s="16"/>
      <c r="F41" s="17"/>
      <c r="G41" s="18"/>
      <c r="H41" s="17"/>
      <c r="I41" s="18"/>
      <c r="J41" s="19"/>
      <c r="K41" s="34"/>
    </row>
    <row r="42" spans="1:43" s="20" customFormat="1" ht="12.75" x14ac:dyDescent="0.2">
      <c r="A42" s="33"/>
      <c r="B42" s="51" t="s">
        <v>70</v>
      </c>
      <c r="C42" s="21">
        <v>43465</v>
      </c>
      <c r="D42" s="22" t="s">
        <v>1</v>
      </c>
      <c r="E42" s="21">
        <v>43100</v>
      </c>
      <c r="F42" s="22" t="s">
        <v>1</v>
      </c>
      <c r="G42" s="21">
        <v>42735</v>
      </c>
      <c r="H42" s="52" t="s">
        <v>1</v>
      </c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</row>
    <row r="43" spans="1:43" s="47" customFormat="1" ht="12.75" x14ac:dyDescent="0.2">
      <c r="A43" s="45"/>
      <c r="B43" s="63" t="s">
        <v>64</v>
      </c>
      <c r="C43" s="49">
        <v>5</v>
      </c>
      <c r="D43" s="49">
        <f>C43/C43*100</f>
        <v>100</v>
      </c>
      <c r="E43" s="49">
        <v>6</v>
      </c>
      <c r="F43" s="49">
        <f>E43/E43*100</f>
        <v>100</v>
      </c>
      <c r="G43" s="49">
        <v>7</v>
      </c>
      <c r="H43" s="49">
        <f>G43/G43*100</f>
        <v>100</v>
      </c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</row>
    <row r="44" spans="1:43" s="20" customFormat="1" ht="12.75" x14ac:dyDescent="0.2">
      <c r="A44" s="33"/>
      <c r="B44" s="50" t="s">
        <v>71</v>
      </c>
      <c r="C44" s="30">
        <v>3</v>
      </c>
      <c r="D44" s="53">
        <f>C44/C43*100</f>
        <v>60</v>
      </c>
      <c r="E44" s="30">
        <v>3</v>
      </c>
      <c r="F44" s="53">
        <f>E44/E43*100</f>
        <v>50</v>
      </c>
      <c r="G44" s="30">
        <v>3</v>
      </c>
      <c r="H44" s="53">
        <f>G44/G43*100</f>
        <v>42.857142857142854</v>
      </c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</row>
    <row r="45" spans="1:43" s="47" customFormat="1" ht="12.75" x14ac:dyDescent="0.2">
      <c r="A45" s="45"/>
      <c r="B45" s="62" t="s">
        <v>31</v>
      </c>
      <c r="C45" s="49">
        <f>C43-C44</f>
        <v>2</v>
      </c>
      <c r="D45" s="49">
        <f>C45/C43*100</f>
        <v>40</v>
      </c>
      <c r="E45" s="49">
        <f>E43-E44</f>
        <v>3</v>
      </c>
      <c r="F45" s="49">
        <f>E45/E43*100</f>
        <v>50</v>
      </c>
      <c r="G45" s="49">
        <f>G43-G44</f>
        <v>4</v>
      </c>
      <c r="H45" s="49">
        <f>G45/G43*100</f>
        <v>57.142857142857139</v>
      </c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</row>
    <row r="46" spans="1:43" s="20" customFormat="1" ht="12.75" x14ac:dyDescent="0.2">
      <c r="A46" s="33"/>
      <c r="B46" s="50" t="s">
        <v>32</v>
      </c>
      <c r="C46" s="30">
        <v>1</v>
      </c>
      <c r="D46" s="53">
        <f>C46/C43*100</f>
        <v>20</v>
      </c>
      <c r="E46" s="30">
        <v>1</v>
      </c>
      <c r="F46" s="53">
        <f>E46/E43*100</f>
        <v>16.666666666666664</v>
      </c>
      <c r="G46" s="30">
        <v>1</v>
      </c>
      <c r="H46" s="53">
        <f>G46/G43*100</f>
        <v>14.285714285714285</v>
      </c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</row>
    <row r="47" spans="1:43" s="47" customFormat="1" ht="12.75" x14ac:dyDescent="0.2">
      <c r="A47" s="45"/>
      <c r="B47" s="62" t="s">
        <v>65</v>
      </c>
      <c r="C47" s="49">
        <f>C45-C46</f>
        <v>1</v>
      </c>
      <c r="D47" s="49">
        <f>C47/C43*100</f>
        <v>20</v>
      </c>
      <c r="E47" s="49">
        <f>E45-E46</f>
        <v>2</v>
      </c>
      <c r="F47" s="49">
        <f>E47/E43*100</f>
        <v>33.333333333333329</v>
      </c>
      <c r="G47" s="49">
        <f>G45-G46</f>
        <v>3</v>
      </c>
      <c r="H47" s="49">
        <f>G47/G43*100</f>
        <v>42.857142857142854</v>
      </c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</row>
    <row r="48" spans="1:43" s="20" customFormat="1" ht="12.75" x14ac:dyDescent="0.2">
      <c r="A48" s="33"/>
      <c r="B48" s="50" t="s">
        <v>66</v>
      </c>
      <c r="C48" s="30">
        <v>2</v>
      </c>
      <c r="D48" s="53">
        <f>C48/C43*100</f>
        <v>40</v>
      </c>
      <c r="E48" s="30">
        <v>2</v>
      </c>
      <c r="F48" s="53">
        <f>E48/E43*100</f>
        <v>33.333333333333329</v>
      </c>
      <c r="G48" s="30">
        <v>2</v>
      </c>
      <c r="H48" s="53">
        <f>G48/G43*100</f>
        <v>28.571428571428569</v>
      </c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</row>
    <row r="49" spans="1:43" s="20" customFormat="1" ht="12.75" x14ac:dyDescent="0.2">
      <c r="A49" s="33"/>
      <c r="B49" s="50" t="s">
        <v>67</v>
      </c>
      <c r="C49" s="30">
        <v>1</v>
      </c>
      <c r="D49" s="53">
        <f>C49/C43*100</f>
        <v>20</v>
      </c>
      <c r="E49" s="30">
        <v>1</v>
      </c>
      <c r="F49" s="53">
        <f>E49/E43*100</f>
        <v>16.666666666666664</v>
      </c>
      <c r="G49" s="30">
        <v>1</v>
      </c>
      <c r="H49" s="53">
        <f>G49/G43*100</f>
        <v>14.285714285714285</v>
      </c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</row>
    <row r="50" spans="1:43" s="47" customFormat="1" ht="12.75" x14ac:dyDescent="0.2">
      <c r="A50" s="45"/>
      <c r="B50" s="62" t="s">
        <v>34</v>
      </c>
      <c r="C50" s="49">
        <f>C47+C48-C49</f>
        <v>2</v>
      </c>
      <c r="D50" s="49">
        <f>C50/C43*100</f>
        <v>40</v>
      </c>
      <c r="E50" s="49">
        <f>E47+E48-E49</f>
        <v>3</v>
      </c>
      <c r="F50" s="49">
        <f>E50/E43*100</f>
        <v>50</v>
      </c>
      <c r="G50" s="49">
        <f>G47+G48-G49</f>
        <v>4</v>
      </c>
      <c r="H50" s="49">
        <f>G50/G43*100</f>
        <v>57.142857142857139</v>
      </c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</row>
    <row r="51" spans="1:43" x14ac:dyDescent="0.25">
      <c r="B51" s="54" t="s">
        <v>35</v>
      </c>
      <c r="C51" s="30">
        <v>2</v>
      </c>
      <c r="D51" s="53">
        <f>C51/C43*100</f>
        <v>40</v>
      </c>
      <c r="E51" s="30">
        <v>2</v>
      </c>
      <c r="F51" s="53">
        <f>E51/E43*100</f>
        <v>33.333333333333329</v>
      </c>
      <c r="G51" s="30">
        <v>2</v>
      </c>
      <c r="H51" s="53">
        <f>G51/G43*100</f>
        <v>28.571428571428569</v>
      </c>
      <c r="AM51" s="3"/>
      <c r="AN51" s="3"/>
      <c r="AO51" s="3"/>
      <c r="AP51" s="3"/>
      <c r="AQ51" s="3"/>
    </row>
    <row r="52" spans="1:43" x14ac:dyDescent="0.25">
      <c r="B52" s="55" t="s">
        <v>36</v>
      </c>
      <c r="C52" s="30">
        <v>1</v>
      </c>
      <c r="D52" s="53">
        <f>C52/C43*100</f>
        <v>20</v>
      </c>
      <c r="E52" s="30">
        <v>1</v>
      </c>
      <c r="F52" s="53">
        <f>E52/E43*100</f>
        <v>16.666666666666664</v>
      </c>
      <c r="G52" s="30">
        <v>1</v>
      </c>
      <c r="H52" s="53">
        <f>G52/G43*100</f>
        <v>14.285714285714285</v>
      </c>
      <c r="AM52" s="3"/>
      <c r="AN52" s="3"/>
      <c r="AO52" s="3"/>
      <c r="AP52" s="3"/>
      <c r="AQ52" s="3"/>
    </row>
    <row r="53" spans="1:43" s="47" customFormat="1" ht="12.75" x14ac:dyDescent="0.2">
      <c r="A53" s="45"/>
      <c r="B53" s="63" t="s">
        <v>37</v>
      </c>
      <c r="C53" s="49">
        <f>C50+C51-C52</f>
        <v>3</v>
      </c>
      <c r="D53" s="49">
        <f>C53/C43*100</f>
        <v>60</v>
      </c>
      <c r="E53" s="49">
        <f>E50+E51-E52</f>
        <v>4</v>
      </c>
      <c r="F53" s="49">
        <f>E53/E43*100</f>
        <v>66.666666666666657</v>
      </c>
      <c r="G53" s="49">
        <f>G50+G51-G52</f>
        <v>5</v>
      </c>
      <c r="H53" s="49">
        <f>G53/G43*100</f>
        <v>71.428571428571431</v>
      </c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</row>
    <row r="54" spans="1:43" x14ac:dyDescent="0.25">
      <c r="B54" s="50" t="s">
        <v>68</v>
      </c>
      <c r="C54" s="30">
        <v>1</v>
      </c>
      <c r="D54" s="53">
        <f>C54/C43*100</f>
        <v>20</v>
      </c>
      <c r="E54" s="30">
        <v>1</v>
      </c>
      <c r="F54" s="53">
        <f>E54/E43*100</f>
        <v>16.666666666666664</v>
      </c>
      <c r="G54" s="30">
        <v>1</v>
      </c>
      <c r="H54" s="53">
        <f>G54/G43*100</f>
        <v>14.285714285714285</v>
      </c>
      <c r="AM54" s="3"/>
      <c r="AN54" s="3"/>
      <c r="AO54" s="3"/>
      <c r="AP54" s="3"/>
      <c r="AQ54" s="3"/>
    </row>
    <row r="55" spans="1:43" x14ac:dyDescent="0.25">
      <c r="B55" s="50" t="s">
        <v>72</v>
      </c>
      <c r="C55" s="30">
        <v>0</v>
      </c>
      <c r="D55" s="53">
        <f>C55/C43*100</f>
        <v>0</v>
      </c>
      <c r="E55" s="30">
        <v>0</v>
      </c>
      <c r="F55" s="53">
        <f>E55/E43*100</f>
        <v>0</v>
      </c>
      <c r="G55" s="30">
        <v>0</v>
      </c>
      <c r="H55" s="53">
        <f>G55/G43*100</f>
        <v>0</v>
      </c>
      <c r="AM55" s="3"/>
      <c r="AN55" s="3"/>
      <c r="AO55" s="3"/>
      <c r="AP55" s="3"/>
      <c r="AQ55" s="3"/>
    </row>
    <row r="56" spans="1:43" s="47" customFormat="1" ht="12.75" x14ac:dyDescent="0.2">
      <c r="A56" s="45"/>
      <c r="B56" s="62" t="s">
        <v>39</v>
      </c>
      <c r="C56" s="49">
        <f>C53-C54+C55</f>
        <v>2</v>
      </c>
      <c r="D56" s="49">
        <f>C56/C43*100</f>
        <v>40</v>
      </c>
      <c r="E56" s="49">
        <f>E53-E54+E55</f>
        <v>3</v>
      </c>
      <c r="F56" s="49">
        <f>E56/E43*100</f>
        <v>50</v>
      </c>
      <c r="G56" s="49">
        <f>G53-G54+G55</f>
        <v>4</v>
      </c>
      <c r="H56" s="49">
        <f>G56/G43*100</f>
        <v>57.142857142857139</v>
      </c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</row>
    <row r="57" spans="1:43" s="27" customFormat="1" x14ac:dyDescent="0.25">
      <c r="B57" s="33"/>
      <c r="C57" s="33"/>
      <c r="D57" s="33"/>
      <c r="E57" s="33"/>
      <c r="F57" s="33"/>
      <c r="G57" s="33"/>
      <c r="H57" s="33"/>
    </row>
  </sheetData>
  <mergeCells count="1">
    <mergeCell ref="B2:H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ignoredErrors>
    <ignoredError sqref="D12 D1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O24"/>
  <sheetViews>
    <sheetView zoomScaleNormal="100" zoomScaleSheetLayoutView="100" workbookViewId="0">
      <selection activeCell="G36" sqref="G36"/>
    </sheetView>
  </sheetViews>
  <sheetFormatPr defaultRowHeight="12.75" x14ac:dyDescent="0.2"/>
  <cols>
    <col min="1" max="1" width="2.28515625" style="33" customWidth="1"/>
    <col min="2" max="2" width="29.42578125" style="33" customWidth="1"/>
    <col min="3" max="8" width="11.7109375" style="33" customWidth="1"/>
    <col min="9" max="9" width="9.5703125" style="33" customWidth="1"/>
    <col min="10" max="14" width="9.140625" style="33"/>
    <col min="15" max="15" width="13.42578125" style="33" customWidth="1"/>
    <col min="16" max="16" width="1.42578125" style="33" customWidth="1"/>
    <col min="17" max="16384" width="9.140625" style="33"/>
  </cols>
  <sheetData>
    <row r="1" spans="2:15" ht="13.5" thickBot="1" x14ac:dyDescent="0.25"/>
    <row r="2" spans="2:15" ht="16.5" thickBot="1" x14ac:dyDescent="0.25">
      <c r="B2" s="94" t="s">
        <v>78</v>
      </c>
      <c r="C2" s="75" t="s">
        <v>83</v>
      </c>
      <c r="D2" s="75"/>
      <c r="E2" s="75"/>
      <c r="F2" s="75"/>
      <c r="G2" s="75"/>
      <c r="H2" s="79" t="s">
        <v>183</v>
      </c>
      <c r="I2" s="76">
        <v>5.65</v>
      </c>
    </row>
    <row r="3" spans="2:15" ht="15.75" thickBot="1" x14ac:dyDescent="0.25">
      <c r="B3" s="74"/>
      <c r="C3" s="74"/>
      <c r="D3" s="74"/>
      <c r="E3" s="74"/>
      <c r="F3" s="74"/>
      <c r="G3" s="74"/>
      <c r="H3" s="74"/>
    </row>
    <row r="4" spans="2:15" ht="15" customHeight="1" x14ac:dyDescent="0.2">
      <c r="B4" s="201" t="s">
        <v>161</v>
      </c>
      <c r="C4" s="203" t="s">
        <v>79</v>
      </c>
      <c r="D4" s="204"/>
      <c r="E4" s="205" t="s">
        <v>80</v>
      </c>
      <c r="F4" s="204"/>
      <c r="G4" s="81" t="s">
        <v>86</v>
      </c>
      <c r="H4" s="206" t="s">
        <v>81</v>
      </c>
      <c r="I4" s="204"/>
      <c r="J4" s="199" t="s">
        <v>157</v>
      </c>
      <c r="K4" s="199"/>
      <c r="L4" s="199"/>
      <c r="M4" s="199"/>
      <c r="N4" s="200"/>
      <c r="O4" s="197" t="s">
        <v>156</v>
      </c>
    </row>
    <row r="5" spans="2:15" ht="15.75" thickBot="1" x14ac:dyDescent="0.25">
      <c r="B5" s="202"/>
      <c r="C5" s="86" t="s">
        <v>82</v>
      </c>
      <c r="D5" s="64" t="s">
        <v>158</v>
      </c>
      <c r="E5" s="88" t="s">
        <v>82</v>
      </c>
      <c r="F5" s="65" t="s">
        <v>158</v>
      </c>
      <c r="G5" s="82" t="s">
        <v>82</v>
      </c>
      <c r="H5" s="77" t="s">
        <v>82</v>
      </c>
      <c r="I5" s="66" t="s">
        <v>1</v>
      </c>
      <c r="J5" s="158" t="s">
        <v>151</v>
      </c>
      <c r="K5" s="158" t="s">
        <v>152</v>
      </c>
      <c r="L5" s="158" t="s">
        <v>153</v>
      </c>
      <c r="M5" s="158" t="s">
        <v>154</v>
      </c>
      <c r="N5" s="160" t="s">
        <v>155</v>
      </c>
      <c r="O5" s="198"/>
    </row>
    <row r="6" spans="2:15" ht="15" x14ac:dyDescent="0.25">
      <c r="B6" s="83"/>
      <c r="C6" s="67">
        <v>0</v>
      </c>
      <c r="D6" s="68">
        <v>0</v>
      </c>
      <c r="E6" s="67">
        <v>0</v>
      </c>
      <c r="F6" s="68">
        <v>0</v>
      </c>
      <c r="G6" s="90">
        <v>0</v>
      </c>
      <c r="H6" s="80">
        <f>SUM(C6:G6)</f>
        <v>0</v>
      </c>
      <c r="I6" s="95" t="e">
        <f>H6/$H$21*100</f>
        <v>#DIV/0!</v>
      </c>
      <c r="J6" s="159"/>
      <c r="K6" s="159"/>
      <c r="L6" s="159"/>
      <c r="M6" s="159"/>
      <c r="N6" s="161"/>
      <c r="O6" s="162">
        <f>SUM(J6:N6)</f>
        <v>0</v>
      </c>
    </row>
    <row r="7" spans="2:15" ht="15" x14ac:dyDescent="0.25">
      <c r="B7" s="84"/>
      <c r="C7" s="69">
        <v>0</v>
      </c>
      <c r="D7" s="70">
        <v>0</v>
      </c>
      <c r="E7" s="69">
        <v>0</v>
      </c>
      <c r="F7" s="70">
        <v>0</v>
      </c>
      <c r="G7" s="91">
        <v>0</v>
      </c>
      <c r="H7" s="80">
        <f t="shared" ref="H7:H20" si="0">SUM(C7:G7)</f>
        <v>0</v>
      </c>
      <c r="I7" s="95" t="e">
        <f t="shared" ref="I7:I20" si="1">H7/$H$21*100</f>
        <v>#DIV/0!</v>
      </c>
      <c r="J7" s="159"/>
      <c r="K7" s="159"/>
      <c r="L7" s="159"/>
      <c r="M7" s="159"/>
      <c r="N7" s="161"/>
      <c r="O7" s="162">
        <f t="shared" ref="O7:O20" si="2">SUM(J7:N7)</f>
        <v>0</v>
      </c>
    </row>
    <row r="8" spans="2:15" ht="15" x14ac:dyDescent="0.25">
      <c r="B8" s="84"/>
      <c r="C8" s="69">
        <v>0</v>
      </c>
      <c r="D8" s="70">
        <v>0</v>
      </c>
      <c r="E8" s="69">
        <v>0</v>
      </c>
      <c r="F8" s="70">
        <v>0</v>
      </c>
      <c r="G8" s="91">
        <v>0</v>
      </c>
      <c r="H8" s="80">
        <f t="shared" si="0"/>
        <v>0</v>
      </c>
      <c r="I8" s="95" t="e">
        <f t="shared" si="1"/>
        <v>#DIV/0!</v>
      </c>
      <c r="J8" s="159"/>
      <c r="K8" s="159"/>
      <c r="L8" s="159"/>
      <c r="M8" s="159"/>
      <c r="N8" s="161"/>
      <c r="O8" s="162">
        <f t="shared" si="2"/>
        <v>0</v>
      </c>
    </row>
    <row r="9" spans="2:15" ht="15" x14ac:dyDescent="0.25">
      <c r="B9" s="84"/>
      <c r="C9" s="69">
        <v>0</v>
      </c>
      <c r="D9" s="70">
        <v>0</v>
      </c>
      <c r="E9" s="69">
        <v>0</v>
      </c>
      <c r="F9" s="70">
        <v>0</v>
      </c>
      <c r="G9" s="91">
        <v>0</v>
      </c>
      <c r="H9" s="80">
        <f t="shared" si="0"/>
        <v>0</v>
      </c>
      <c r="I9" s="95" t="e">
        <f t="shared" si="1"/>
        <v>#DIV/0!</v>
      </c>
      <c r="J9" s="159"/>
      <c r="K9" s="159"/>
      <c r="L9" s="159"/>
      <c r="M9" s="159"/>
      <c r="N9" s="161"/>
      <c r="O9" s="162">
        <f t="shared" si="2"/>
        <v>0</v>
      </c>
    </row>
    <row r="10" spans="2:15" ht="15" x14ac:dyDescent="0.25">
      <c r="B10" s="84"/>
      <c r="C10" s="69">
        <v>0</v>
      </c>
      <c r="D10" s="70">
        <v>0</v>
      </c>
      <c r="E10" s="69">
        <v>0</v>
      </c>
      <c r="F10" s="70">
        <v>0</v>
      </c>
      <c r="G10" s="91">
        <v>0</v>
      </c>
      <c r="H10" s="80">
        <f t="shared" si="0"/>
        <v>0</v>
      </c>
      <c r="I10" s="95" t="e">
        <f t="shared" si="1"/>
        <v>#DIV/0!</v>
      </c>
      <c r="J10" s="159"/>
      <c r="K10" s="159"/>
      <c r="L10" s="159"/>
      <c r="M10" s="159"/>
      <c r="N10" s="161"/>
      <c r="O10" s="162">
        <f t="shared" si="2"/>
        <v>0</v>
      </c>
    </row>
    <row r="11" spans="2:15" ht="15" x14ac:dyDescent="0.25">
      <c r="B11" s="84"/>
      <c r="C11" s="69">
        <v>0</v>
      </c>
      <c r="D11" s="70">
        <v>0</v>
      </c>
      <c r="E11" s="69">
        <v>0</v>
      </c>
      <c r="F11" s="70">
        <v>0</v>
      </c>
      <c r="G11" s="91">
        <v>0</v>
      </c>
      <c r="H11" s="80">
        <f t="shared" si="0"/>
        <v>0</v>
      </c>
      <c r="I11" s="95" t="e">
        <f t="shared" si="1"/>
        <v>#DIV/0!</v>
      </c>
      <c r="J11" s="159"/>
      <c r="K11" s="159"/>
      <c r="L11" s="159"/>
      <c r="M11" s="159"/>
      <c r="N11" s="161"/>
      <c r="O11" s="162">
        <f t="shared" si="2"/>
        <v>0</v>
      </c>
    </row>
    <row r="12" spans="2:15" ht="15" x14ac:dyDescent="0.25">
      <c r="B12" s="84"/>
      <c r="C12" s="69">
        <v>0</v>
      </c>
      <c r="D12" s="70">
        <v>0</v>
      </c>
      <c r="E12" s="69">
        <v>0</v>
      </c>
      <c r="F12" s="70">
        <v>0</v>
      </c>
      <c r="G12" s="91">
        <v>0</v>
      </c>
      <c r="H12" s="80">
        <f t="shared" si="0"/>
        <v>0</v>
      </c>
      <c r="I12" s="95" t="e">
        <f t="shared" si="1"/>
        <v>#DIV/0!</v>
      </c>
      <c r="J12" s="159"/>
      <c r="K12" s="159"/>
      <c r="L12" s="159"/>
      <c r="M12" s="159"/>
      <c r="N12" s="161"/>
      <c r="O12" s="162">
        <f t="shared" si="2"/>
        <v>0</v>
      </c>
    </row>
    <row r="13" spans="2:15" ht="15" x14ac:dyDescent="0.25">
      <c r="B13" s="84"/>
      <c r="C13" s="69">
        <v>0</v>
      </c>
      <c r="D13" s="70">
        <v>0</v>
      </c>
      <c r="E13" s="69">
        <v>0</v>
      </c>
      <c r="F13" s="70">
        <v>0</v>
      </c>
      <c r="G13" s="91">
        <v>0</v>
      </c>
      <c r="H13" s="80">
        <f t="shared" si="0"/>
        <v>0</v>
      </c>
      <c r="I13" s="95" t="e">
        <f t="shared" si="1"/>
        <v>#DIV/0!</v>
      </c>
      <c r="J13" s="159"/>
      <c r="K13" s="159"/>
      <c r="L13" s="159"/>
      <c r="M13" s="159"/>
      <c r="N13" s="161"/>
      <c r="O13" s="162">
        <f t="shared" si="2"/>
        <v>0</v>
      </c>
    </row>
    <row r="14" spans="2:15" ht="15" x14ac:dyDescent="0.25">
      <c r="B14" s="84"/>
      <c r="C14" s="69">
        <v>0</v>
      </c>
      <c r="D14" s="70">
        <v>0</v>
      </c>
      <c r="E14" s="69">
        <v>0</v>
      </c>
      <c r="F14" s="70">
        <v>0</v>
      </c>
      <c r="G14" s="91">
        <v>0</v>
      </c>
      <c r="H14" s="80">
        <f t="shared" si="0"/>
        <v>0</v>
      </c>
      <c r="I14" s="95" t="e">
        <f t="shared" si="1"/>
        <v>#DIV/0!</v>
      </c>
      <c r="J14" s="159"/>
      <c r="K14" s="159"/>
      <c r="L14" s="159"/>
      <c r="M14" s="159"/>
      <c r="N14" s="161"/>
      <c r="O14" s="162">
        <f t="shared" si="2"/>
        <v>0</v>
      </c>
    </row>
    <row r="15" spans="2:15" ht="15" x14ac:dyDescent="0.25">
      <c r="B15" s="84"/>
      <c r="C15" s="69">
        <v>0</v>
      </c>
      <c r="D15" s="70">
        <v>0</v>
      </c>
      <c r="E15" s="69">
        <v>0</v>
      </c>
      <c r="F15" s="70">
        <v>0</v>
      </c>
      <c r="G15" s="91">
        <v>0</v>
      </c>
      <c r="H15" s="80">
        <f t="shared" si="0"/>
        <v>0</v>
      </c>
      <c r="I15" s="95" t="e">
        <f t="shared" si="1"/>
        <v>#DIV/0!</v>
      </c>
      <c r="J15" s="159"/>
      <c r="K15" s="159"/>
      <c r="L15" s="159"/>
      <c r="M15" s="159"/>
      <c r="N15" s="161"/>
      <c r="O15" s="162">
        <f t="shared" si="2"/>
        <v>0</v>
      </c>
    </row>
    <row r="16" spans="2:15" ht="15" x14ac:dyDescent="0.25">
      <c r="B16" s="84"/>
      <c r="C16" s="69">
        <v>0</v>
      </c>
      <c r="D16" s="70">
        <v>0</v>
      </c>
      <c r="E16" s="69">
        <v>0</v>
      </c>
      <c r="F16" s="70">
        <v>0</v>
      </c>
      <c r="G16" s="91">
        <v>0</v>
      </c>
      <c r="H16" s="80">
        <f t="shared" si="0"/>
        <v>0</v>
      </c>
      <c r="I16" s="95" t="e">
        <f t="shared" si="1"/>
        <v>#DIV/0!</v>
      </c>
      <c r="J16" s="159"/>
      <c r="K16" s="159"/>
      <c r="L16" s="159"/>
      <c r="M16" s="159"/>
      <c r="N16" s="161"/>
      <c r="O16" s="162">
        <f t="shared" si="2"/>
        <v>0</v>
      </c>
    </row>
    <row r="17" spans="2:15" ht="15" x14ac:dyDescent="0.25">
      <c r="B17" s="84"/>
      <c r="C17" s="69">
        <v>0</v>
      </c>
      <c r="D17" s="70">
        <v>0</v>
      </c>
      <c r="E17" s="69">
        <v>0</v>
      </c>
      <c r="F17" s="70">
        <v>0</v>
      </c>
      <c r="G17" s="91">
        <v>0</v>
      </c>
      <c r="H17" s="80">
        <f t="shared" si="0"/>
        <v>0</v>
      </c>
      <c r="I17" s="95" t="e">
        <f t="shared" si="1"/>
        <v>#DIV/0!</v>
      </c>
      <c r="J17" s="159"/>
      <c r="K17" s="159"/>
      <c r="L17" s="159"/>
      <c r="M17" s="159"/>
      <c r="N17" s="161"/>
      <c r="O17" s="162">
        <f t="shared" si="2"/>
        <v>0</v>
      </c>
    </row>
    <row r="18" spans="2:15" ht="15" x14ac:dyDescent="0.25">
      <c r="B18" s="84"/>
      <c r="C18" s="69">
        <v>0</v>
      </c>
      <c r="D18" s="70">
        <v>0</v>
      </c>
      <c r="E18" s="69">
        <v>0</v>
      </c>
      <c r="F18" s="70">
        <v>0</v>
      </c>
      <c r="G18" s="91">
        <v>0</v>
      </c>
      <c r="H18" s="80">
        <f t="shared" si="0"/>
        <v>0</v>
      </c>
      <c r="I18" s="95" t="e">
        <f t="shared" si="1"/>
        <v>#DIV/0!</v>
      </c>
      <c r="J18" s="159"/>
      <c r="K18" s="159"/>
      <c r="L18" s="159"/>
      <c r="M18" s="159"/>
      <c r="N18" s="161"/>
      <c r="O18" s="162">
        <f t="shared" si="2"/>
        <v>0</v>
      </c>
    </row>
    <row r="19" spans="2:15" ht="15" x14ac:dyDescent="0.25">
      <c r="B19" s="84"/>
      <c r="C19" s="69">
        <v>0</v>
      </c>
      <c r="D19" s="70">
        <v>0</v>
      </c>
      <c r="E19" s="69">
        <v>0</v>
      </c>
      <c r="F19" s="70">
        <v>0</v>
      </c>
      <c r="G19" s="91">
        <v>0</v>
      </c>
      <c r="H19" s="80">
        <f t="shared" si="0"/>
        <v>0</v>
      </c>
      <c r="I19" s="95" t="e">
        <f t="shared" si="1"/>
        <v>#DIV/0!</v>
      </c>
      <c r="J19" s="159"/>
      <c r="K19" s="159"/>
      <c r="L19" s="159"/>
      <c r="M19" s="159"/>
      <c r="N19" s="161"/>
      <c r="O19" s="162">
        <f t="shared" si="2"/>
        <v>0</v>
      </c>
    </row>
    <row r="20" spans="2:15" ht="15.75" thickBot="1" x14ac:dyDescent="0.3">
      <c r="B20" s="84"/>
      <c r="C20" s="69">
        <v>0</v>
      </c>
      <c r="D20" s="70">
        <v>0</v>
      </c>
      <c r="E20" s="69">
        <v>0</v>
      </c>
      <c r="F20" s="70">
        <v>0</v>
      </c>
      <c r="G20" s="91">
        <v>0</v>
      </c>
      <c r="H20" s="80">
        <f t="shared" si="0"/>
        <v>0</v>
      </c>
      <c r="I20" s="95" t="e">
        <f t="shared" si="1"/>
        <v>#DIV/0!</v>
      </c>
      <c r="J20" s="159"/>
      <c r="K20" s="159"/>
      <c r="L20" s="159"/>
      <c r="M20" s="159"/>
      <c r="N20" s="161"/>
      <c r="O20" s="162">
        <f t="shared" si="2"/>
        <v>0</v>
      </c>
    </row>
    <row r="21" spans="2:15" ht="15.75" thickBot="1" x14ac:dyDescent="0.25">
      <c r="B21" s="85" t="s">
        <v>40</v>
      </c>
      <c r="C21" s="87">
        <f t="shared" ref="C21:H21" si="3">SUM(C6:C20)</f>
        <v>0</v>
      </c>
      <c r="D21" s="71">
        <f t="shared" si="3"/>
        <v>0</v>
      </c>
      <c r="E21" s="89">
        <f t="shared" si="3"/>
        <v>0</v>
      </c>
      <c r="F21" s="72">
        <f t="shared" si="3"/>
        <v>0</v>
      </c>
      <c r="G21" s="92">
        <f t="shared" si="3"/>
        <v>0</v>
      </c>
      <c r="H21" s="78">
        <f t="shared" si="3"/>
        <v>0</v>
      </c>
      <c r="I21" s="93" t="e">
        <f>SUM(I6:I20)</f>
        <v>#DIV/0!</v>
      </c>
    </row>
    <row r="22" spans="2:15" ht="15" x14ac:dyDescent="0.2">
      <c r="B22" s="73" t="s">
        <v>160</v>
      </c>
      <c r="C22" s="74"/>
      <c r="D22" s="74"/>
      <c r="E22" s="74"/>
      <c r="F22" s="74"/>
      <c r="G22" s="74"/>
      <c r="H22" s="74"/>
    </row>
    <row r="23" spans="2:15" ht="15" x14ac:dyDescent="0.2">
      <c r="B23" s="73" t="s">
        <v>159</v>
      </c>
    </row>
    <row r="24" spans="2:15" ht="15" x14ac:dyDescent="0.2">
      <c r="B24" s="73" t="s">
        <v>184</v>
      </c>
    </row>
  </sheetData>
  <mergeCells count="6">
    <mergeCell ref="O4:O5"/>
    <mergeCell ref="J4:N4"/>
    <mergeCell ref="B4:B5"/>
    <mergeCell ref="C4:D4"/>
    <mergeCell ref="E4:F4"/>
    <mergeCell ref="H4:I4"/>
  </mergeCells>
  <dataValidations count="1">
    <dataValidation type="whole" operator="greaterThanOrEqual" allowBlank="1" showInputMessage="1" showErrorMessage="1" errorTitle="Hatalı Giriş" error="Sadece Rakam Giriniz" sqref="C6:G20">
      <formula1>0</formula1>
    </dataValidation>
  </dataValidations>
  <pageMargins left="0.31496062992125984" right="0.31496062992125984" top="0.74803149606299213" bottom="0.74803149606299213" header="0.31496062992125984" footer="0.31496062992125984"/>
  <pageSetup paperSize="9" scale="81" orientation="landscape" r:id="rId1"/>
  <rowBreaks count="1" manualBreakCount="1">
    <brk id="1" max="15" man="1"/>
  </rowBreaks>
  <colBreaks count="1" manualBreakCount="1">
    <brk id="7" max="24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7"/>
  <sheetViews>
    <sheetView zoomScaleNormal="100" zoomScaleSheetLayoutView="100" workbookViewId="0">
      <selection activeCell="D25" sqref="D25"/>
    </sheetView>
  </sheetViews>
  <sheetFormatPr defaultRowHeight="15" x14ac:dyDescent="0.25"/>
  <cols>
    <col min="1" max="1" width="3.28515625" style="27" customWidth="1"/>
    <col min="2" max="2" width="13.42578125" style="27" bestFit="1" customWidth="1"/>
    <col min="3" max="3" width="20" style="27" bestFit="1" customWidth="1"/>
    <col min="4" max="4" width="17.42578125" style="27" bestFit="1" customWidth="1"/>
    <col min="5" max="5" width="22.140625" style="27" bestFit="1" customWidth="1"/>
    <col min="6" max="6" width="9.85546875" style="27" customWidth="1"/>
    <col min="7" max="7" width="7.28515625" style="27" bestFit="1" customWidth="1"/>
    <col min="8" max="8" width="16.140625" style="27" customWidth="1"/>
    <col min="9" max="9" width="10.85546875" style="27" customWidth="1"/>
    <col min="10" max="10" width="11" style="27" bestFit="1" customWidth="1"/>
    <col min="11" max="11" width="10.140625" style="27" bestFit="1" customWidth="1"/>
    <col min="12" max="12" width="10.28515625" style="27" bestFit="1" customWidth="1"/>
    <col min="13" max="16384" width="9.140625" style="27"/>
  </cols>
  <sheetData>
    <row r="2" spans="2:12" ht="30" customHeight="1" x14ac:dyDescent="0.25">
      <c r="B2" s="125" t="s">
        <v>107</v>
      </c>
      <c r="C2" s="125" t="s">
        <v>92</v>
      </c>
      <c r="D2" s="125" t="s">
        <v>109</v>
      </c>
      <c r="E2" s="125" t="s">
        <v>108</v>
      </c>
      <c r="F2" s="125" t="s">
        <v>88</v>
      </c>
      <c r="G2" s="125" t="s">
        <v>89</v>
      </c>
      <c r="H2" s="126" t="s">
        <v>90</v>
      </c>
      <c r="I2" s="125" t="s">
        <v>163</v>
      </c>
      <c r="J2" s="125" t="s">
        <v>91</v>
      </c>
      <c r="K2" s="126" t="s">
        <v>29</v>
      </c>
      <c r="L2" s="126" t="s">
        <v>162</v>
      </c>
    </row>
    <row r="3" spans="2:12" x14ac:dyDescent="0.25">
      <c r="B3" s="127"/>
      <c r="C3" s="127"/>
      <c r="D3" s="127"/>
      <c r="E3" s="127"/>
      <c r="F3" s="128"/>
      <c r="G3" s="129"/>
      <c r="H3" s="130"/>
      <c r="I3" s="130"/>
      <c r="J3" s="128"/>
      <c r="K3" s="128"/>
      <c r="L3" s="128"/>
    </row>
    <row r="4" spans="2:12" x14ac:dyDescent="0.25">
      <c r="B4" s="127"/>
      <c r="C4" s="127"/>
      <c r="D4" s="127"/>
      <c r="E4" s="127"/>
      <c r="F4" s="128"/>
      <c r="G4" s="129"/>
      <c r="H4" s="130"/>
      <c r="I4" s="130"/>
      <c r="J4" s="128"/>
      <c r="K4" s="128"/>
      <c r="L4" s="128"/>
    </row>
    <row r="5" spans="2:12" x14ac:dyDescent="0.25">
      <c r="B5" s="127"/>
      <c r="C5" s="127"/>
      <c r="D5" s="127"/>
      <c r="E5" s="127"/>
      <c r="F5" s="128"/>
      <c r="G5" s="129"/>
      <c r="H5" s="130"/>
      <c r="I5" s="130"/>
      <c r="J5" s="128"/>
      <c r="K5" s="128"/>
      <c r="L5" s="128"/>
    </row>
    <row r="6" spans="2:12" x14ac:dyDescent="0.25">
      <c r="B6" s="127"/>
      <c r="C6" s="127"/>
      <c r="D6" s="127"/>
      <c r="E6" s="127"/>
      <c r="F6" s="128"/>
      <c r="G6" s="129"/>
      <c r="H6" s="130"/>
      <c r="I6" s="130"/>
      <c r="J6" s="128"/>
      <c r="K6" s="128"/>
      <c r="L6" s="128"/>
    </row>
    <row r="7" spans="2:12" x14ac:dyDescent="0.25">
      <c r="B7" s="127"/>
      <c r="C7" s="127"/>
      <c r="D7" s="127"/>
      <c r="E7" s="127"/>
      <c r="F7" s="128"/>
      <c r="G7" s="129"/>
      <c r="H7" s="130"/>
      <c r="I7" s="130"/>
      <c r="J7" s="128"/>
      <c r="K7" s="128"/>
      <c r="L7" s="128"/>
    </row>
  </sheetData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"/>
  <sheetViews>
    <sheetView workbookViewId="0">
      <selection activeCell="B4" sqref="B4"/>
    </sheetView>
  </sheetViews>
  <sheetFormatPr defaultRowHeight="15" x14ac:dyDescent="0.25"/>
  <cols>
    <col min="1" max="1" width="2.85546875" style="96" customWidth="1"/>
    <col min="2" max="2" width="22.140625" style="96" customWidth="1"/>
    <col min="3" max="3" width="25.28515625" style="96" customWidth="1"/>
    <col min="4" max="4" width="10.140625" style="96" customWidth="1"/>
    <col min="5" max="16384" width="9.140625" style="96"/>
  </cols>
  <sheetData>
    <row r="2" spans="2:4" x14ac:dyDescent="0.25">
      <c r="B2" s="207" t="s">
        <v>116</v>
      </c>
      <c r="C2" s="208"/>
      <c r="D2" s="208"/>
    </row>
    <row r="3" spans="2:4" x14ac:dyDescent="0.25">
      <c r="B3" s="98" t="s">
        <v>117</v>
      </c>
      <c r="C3" s="98" t="s">
        <v>118</v>
      </c>
      <c r="D3" s="99" t="s">
        <v>119</v>
      </c>
    </row>
    <row r="4" spans="2:4" x14ac:dyDescent="0.25">
      <c r="B4" s="100"/>
      <c r="C4" s="100"/>
      <c r="D4" s="101"/>
    </row>
    <row r="5" spans="2:4" x14ac:dyDescent="0.25">
      <c r="B5" s="100"/>
      <c r="C5" s="100"/>
      <c r="D5" s="101"/>
    </row>
    <row r="6" spans="2:4" x14ac:dyDescent="0.25">
      <c r="B6" s="100"/>
      <c r="C6" s="100"/>
      <c r="D6" s="101"/>
    </row>
    <row r="7" spans="2:4" x14ac:dyDescent="0.25">
      <c r="B7" s="100"/>
      <c r="C7" s="100"/>
      <c r="D7" s="101"/>
    </row>
    <row r="8" spans="2:4" x14ac:dyDescent="0.25">
      <c r="B8" s="100"/>
      <c r="C8" s="100"/>
      <c r="D8" s="101"/>
    </row>
    <row r="9" spans="2:4" x14ac:dyDescent="0.25">
      <c r="B9" s="100"/>
      <c r="C9" s="100"/>
      <c r="D9" s="101"/>
    </row>
    <row r="10" spans="2:4" x14ac:dyDescent="0.25">
      <c r="B10" s="100"/>
      <c r="C10" s="100"/>
      <c r="D10" s="101"/>
    </row>
    <row r="11" spans="2:4" x14ac:dyDescent="0.25">
      <c r="B11" s="100"/>
      <c r="C11" s="100"/>
      <c r="D11" s="101"/>
    </row>
    <row r="12" spans="2:4" x14ac:dyDescent="0.25">
      <c r="B12" s="100"/>
      <c r="C12" s="100"/>
      <c r="D12" s="101"/>
    </row>
    <row r="13" spans="2:4" x14ac:dyDescent="0.25">
      <c r="B13" s="100"/>
      <c r="C13" s="100"/>
      <c r="D13" s="101"/>
    </row>
    <row r="14" spans="2:4" x14ac:dyDescent="0.25">
      <c r="B14" s="100"/>
      <c r="C14" s="100"/>
      <c r="D14" s="101"/>
    </row>
    <row r="15" spans="2:4" x14ac:dyDescent="0.25">
      <c r="B15" s="100"/>
      <c r="C15" s="100"/>
      <c r="D15" s="101"/>
    </row>
    <row r="16" spans="2:4" x14ac:dyDescent="0.25">
      <c r="B16" s="100"/>
      <c r="C16" s="100"/>
      <c r="D16" s="101"/>
    </row>
  </sheetData>
  <mergeCells count="1">
    <mergeCell ref="B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zoomScaleNormal="100" zoomScaleSheetLayoutView="100" workbookViewId="0">
      <selection activeCell="J11" sqref="J11"/>
    </sheetView>
  </sheetViews>
  <sheetFormatPr defaultRowHeight="15" x14ac:dyDescent="0.25"/>
  <cols>
    <col min="1" max="1" width="2.7109375" style="27" customWidth="1"/>
    <col min="2" max="2" width="11.5703125" style="27" customWidth="1"/>
    <col min="3" max="3" width="12.7109375" style="27" bestFit="1" customWidth="1"/>
    <col min="4" max="4" width="12.28515625" style="27" customWidth="1"/>
    <col min="5" max="5" width="11.7109375" style="27" customWidth="1"/>
    <col min="6" max="8" width="10.140625" style="27" customWidth="1"/>
    <col min="9" max="9" width="10.5703125" style="27" customWidth="1"/>
    <col min="10" max="10" width="16" style="27" bestFit="1" customWidth="1"/>
    <col min="11" max="11" width="23" style="27" customWidth="1"/>
    <col min="12" max="12" width="4.5703125" style="27" customWidth="1"/>
    <col min="13" max="16384" width="9.140625" style="27"/>
  </cols>
  <sheetData>
    <row r="2" spans="2:11" x14ac:dyDescent="0.25">
      <c r="B2" s="102" t="s">
        <v>123</v>
      </c>
      <c r="C2" s="103"/>
      <c r="D2" s="103"/>
      <c r="E2" s="103"/>
      <c r="F2" s="103"/>
      <c r="G2" s="111"/>
      <c r="H2" s="112"/>
    </row>
    <row r="3" spans="2:11" x14ac:dyDescent="0.25">
      <c r="B3" s="113"/>
      <c r="C3" s="114">
        <v>43646</v>
      </c>
      <c r="D3" s="114">
        <v>43465</v>
      </c>
      <c r="E3" s="114">
        <v>43100</v>
      </c>
      <c r="F3" s="210" t="s">
        <v>122</v>
      </c>
      <c r="G3" s="211"/>
      <c r="H3" s="212"/>
    </row>
    <row r="4" spans="2:11" x14ac:dyDescent="0.25">
      <c r="B4" s="107" t="s">
        <v>120</v>
      </c>
      <c r="C4" s="115">
        <v>0</v>
      </c>
      <c r="D4" s="116">
        <v>0</v>
      </c>
      <c r="E4" s="116">
        <v>0</v>
      </c>
      <c r="F4" s="213"/>
      <c r="G4" s="214"/>
      <c r="H4" s="215"/>
    </row>
    <row r="5" spans="2:11" x14ac:dyDescent="0.25">
      <c r="B5" s="107" t="s">
        <v>121</v>
      </c>
      <c r="C5" s="115">
        <v>0</v>
      </c>
      <c r="D5" s="116">
        <v>0</v>
      </c>
      <c r="E5" s="116">
        <v>0</v>
      </c>
      <c r="F5" s="213"/>
      <c r="G5" s="214"/>
      <c r="H5" s="215"/>
    </row>
    <row r="7" spans="2:11" x14ac:dyDescent="0.25">
      <c r="B7" s="102" t="s">
        <v>93</v>
      </c>
      <c r="C7" s="103"/>
      <c r="D7" s="103"/>
      <c r="E7" s="103"/>
      <c r="F7" s="103"/>
      <c r="G7" s="103"/>
      <c r="H7" s="103"/>
      <c r="I7" s="103"/>
      <c r="J7" s="103"/>
      <c r="K7" s="104"/>
    </row>
    <row r="8" spans="2:11" ht="28.5" customHeight="1" x14ac:dyDescent="0.25">
      <c r="B8" s="105" t="s">
        <v>94</v>
      </c>
      <c r="C8" s="106" t="s">
        <v>95</v>
      </c>
      <c r="D8" s="105" t="s">
        <v>87</v>
      </c>
      <c r="E8" s="216" t="s">
        <v>96</v>
      </c>
      <c r="F8" s="216"/>
      <c r="G8" s="216"/>
      <c r="H8" s="216"/>
      <c r="I8" s="105" t="s">
        <v>97</v>
      </c>
      <c r="J8" s="105" t="s">
        <v>124</v>
      </c>
      <c r="K8" s="106" t="s">
        <v>98</v>
      </c>
    </row>
    <row r="9" spans="2:11" x14ac:dyDescent="0.25">
      <c r="B9" s="107"/>
      <c r="C9" s="108"/>
      <c r="D9" s="109"/>
      <c r="E9" s="209"/>
      <c r="F9" s="209"/>
      <c r="G9" s="209"/>
      <c r="H9" s="209"/>
      <c r="I9" s="110"/>
      <c r="J9" s="131">
        <v>0</v>
      </c>
      <c r="K9" s="107"/>
    </row>
    <row r="10" spans="2:11" x14ac:dyDescent="0.25">
      <c r="B10" s="107"/>
      <c r="C10" s="108"/>
      <c r="D10" s="109"/>
      <c r="E10" s="209"/>
      <c r="F10" s="209"/>
      <c r="G10" s="209"/>
      <c r="H10" s="209"/>
      <c r="I10" s="110"/>
      <c r="J10" s="131">
        <v>0</v>
      </c>
      <c r="K10" s="107"/>
    </row>
    <row r="11" spans="2:11" x14ac:dyDescent="0.25">
      <c r="B11" s="107"/>
      <c r="C11" s="108"/>
      <c r="D11" s="109"/>
      <c r="E11" s="209"/>
      <c r="F11" s="209"/>
      <c r="G11" s="209"/>
      <c r="H11" s="209"/>
      <c r="I11" s="110"/>
      <c r="J11" s="131">
        <v>0</v>
      </c>
      <c r="K11" s="107"/>
    </row>
    <row r="12" spans="2:11" x14ac:dyDescent="0.25">
      <c r="B12" s="107"/>
      <c r="C12" s="108"/>
      <c r="D12" s="109"/>
      <c r="E12" s="209"/>
      <c r="F12" s="209"/>
      <c r="G12" s="209"/>
      <c r="H12" s="209"/>
      <c r="I12" s="110"/>
      <c r="J12" s="131">
        <v>0</v>
      </c>
      <c r="K12" s="107"/>
    </row>
    <row r="13" spans="2:11" x14ac:dyDescent="0.25">
      <c r="B13" s="107"/>
      <c r="C13" s="108"/>
      <c r="D13" s="109"/>
      <c r="E13" s="209"/>
      <c r="F13" s="209"/>
      <c r="G13" s="209"/>
      <c r="H13" s="209"/>
      <c r="I13" s="110"/>
      <c r="J13" s="131">
        <v>0</v>
      </c>
      <c r="K13" s="107"/>
    </row>
    <row r="14" spans="2:11" x14ac:dyDescent="0.25">
      <c r="B14" s="107"/>
      <c r="C14" s="108"/>
      <c r="D14" s="109"/>
      <c r="E14" s="209"/>
      <c r="F14" s="209"/>
      <c r="G14" s="209"/>
      <c r="H14" s="209"/>
      <c r="I14" s="110"/>
      <c r="J14" s="131">
        <v>0</v>
      </c>
      <c r="K14" s="107"/>
    </row>
    <row r="15" spans="2:11" x14ac:dyDescent="0.25">
      <c r="B15" s="107"/>
      <c r="C15" s="108"/>
      <c r="D15" s="109"/>
      <c r="E15" s="209"/>
      <c r="F15" s="209"/>
      <c r="G15" s="209"/>
      <c r="H15" s="209"/>
      <c r="I15" s="110"/>
      <c r="J15" s="131">
        <v>0</v>
      </c>
      <c r="K15" s="107"/>
    </row>
    <row r="16" spans="2:11" x14ac:dyDescent="0.25">
      <c r="B16" s="107"/>
      <c r="C16" s="108"/>
      <c r="D16" s="109"/>
      <c r="E16" s="209"/>
      <c r="F16" s="209"/>
      <c r="G16" s="209"/>
      <c r="H16" s="209"/>
      <c r="I16" s="110"/>
      <c r="J16" s="131">
        <v>0</v>
      </c>
      <c r="K16" s="107"/>
    </row>
    <row r="17" spans="2:11" x14ac:dyDescent="0.25">
      <c r="B17" s="107"/>
      <c r="C17" s="108"/>
      <c r="D17" s="109"/>
      <c r="E17" s="209"/>
      <c r="F17" s="209"/>
      <c r="G17" s="209"/>
      <c r="H17" s="209"/>
      <c r="I17" s="110"/>
      <c r="J17" s="131">
        <v>0</v>
      </c>
      <c r="K17" s="107"/>
    </row>
    <row r="18" spans="2:11" x14ac:dyDescent="0.25">
      <c r="B18" s="107"/>
      <c r="C18" s="108"/>
      <c r="D18" s="109"/>
      <c r="E18" s="209"/>
      <c r="F18" s="209"/>
      <c r="G18" s="209"/>
      <c r="H18" s="209"/>
      <c r="I18" s="110"/>
      <c r="J18" s="131">
        <v>0</v>
      </c>
      <c r="K18" s="107"/>
    </row>
    <row r="20" spans="2:11" x14ac:dyDescent="0.25">
      <c r="B20" s="102" t="s">
        <v>99</v>
      </c>
      <c r="C20" s="103"/>
      <c r="D20" s="103"/>
      <c r="E20" s="103"/>
      <c r="F20" s="103"/>
      <c r="G20" s="103"/>
      <c r="H20" s="103"/>
      <c r="I20" s="103"/>
      <c r="J20" s="103"/>
      <c r="K20" s="104"/>
    </row>
    <row r="21" spans="2:11" ht="28.5" customHeight="1" x14ac:dyDescent="0.25">
      <c r="B21" s="105" t="s">
        <v>94</v>
      </c>
      <c r="C21" s="106" t="s">
        <v>101</v>
      </c>
      <c r="D21" s="105" t="s">
        <v>87</v>
      </c>
      <c r="E21" s="216" t="s">
        <v>100</v>
      </c>
      <c r="F21" s="216"/>
      <c r="G21" s="216"/>
      <c r="H21" s="216"/>
      <c r="I21" s="105" t="s">
        <v>97</v>
      </c>
      <c r="J21" s="105" t="s">
        <v>125</v>
      </c>
      <c r="K21" s="106" t="s">
        <v>98</v>
      </c>
    </row>
    <row r="22" spans="2:11" x14ac:dyDescent="0.25">
      <c r="B22" s="107"/>
      <c r="C22" s="108"/>
      <c r="D22" s="109"/>
      <c r="E22" s="209"/>
      <c r="F22" s="209"/>
      <c r="G22" s="209"/>
      <c r="H22" s="209"/>
      <c r="I22" s="110"/>
      <c r="J22" s="131">
        <v>0</v>
      </c>
      <c r="K22" s="107"/>
    </row>
    <row r="23" spans="2:11" x14ac:dyDescent="0.25">
      <c r="B23" s="107"/>
      <c r="C23" s="108"/>
      <c r="D23" s="109"/>
      <c r="E23" s="209"/>
      <c r="F23" s="209"/>
      <c r="G23" s="209"/>
      <c r="H23" s="209"/>
      <c r="I23" s="110"/>
      <c r="J23" s="131">
        <v>0</v>
      </c>
      <c r="K23" s="107"/>
    </row>
    <row r="24" spans="2:11" x14ac:dyDescent="0.25">
      <c r="B24" s="107"/>
      <c r="C24" s="108"/>
      <c r="D24" s="109"/>
      <c r="E24" s="209"/>
      <c r="F24" s="209"/>
      <c r="G24" s="209"/>
      <c r="H24" s="209"/>
      <c r="I24" s="110"/>
      <c r="J24" s="131">
        <v>0</v>
      </c>
      <c r="K24" s="107"/>
    </row>
    <row r="25" spans="2:11" x14ac:dyDescent="0.25">
      <c r="B25" s="107"/>
      <c r="C25" s="108"/>
      <c r="D25" s="109"/>
      <c r="E25" s="209"/>
      <c r="F25" s="209"/>
      <c r="G25" s="209"/>
      <c r="H25" s="209"/>
      <c r="I25" s="110"/>
      <c r="J25" s="131">
        <v>0</v>
      </c>
      <c r="K25" s="107"/>
    </row>
    <row r="26" spans="2:11" x14ac:dyDescent="0.25">
      <c r="B26" s="107"/>
      <c r="C26" s="108"/>
      <c r="D26" s="109"/>
      <c r="E26" s="209"/>
      <c r="F26" s="209"/>
      <c r="G26" s="209"/>
      <c r="H26" s="209"/>
      <c r="I26" s="110"/>
      <c r="J26" s="131">
        <v>0</v>
      </c>
      <c r="K26" s="107"/>
    </row>
    <row r="27" spans="2:11" x14ac:dyDescent="0.25">
      <c r="B27" s="107"/>
      <c r="C27" s="108"/>
      <c r="D27" s="109"/>
      <c r="E27" s="209"/>
      <c r="F27" s="209"/>
      <c r="G27" s="209"/>
      <c r="H27" s="209"/>
      <c r="I27" s="110"/>
      <c r="J27" s="131">
        <v>0</v>
      </c>
      <c r="K27" s="107"/>
    </row>
    <row r="28" spans="2:11" x14ac:dyDescent="0.25">
      <c r="B28" s="107"/>
      <c r="C28" s="108"/>
      <c r="D28" s="109"/>
      <c r="E28" s="209"/>
      <c r="F28" s="209"/>
      <c r="G28" s="209"/>
      <c r="H28" s="209"/>
      <c r="I28" s="110"/>
      <c r="J28" s="131">
        <v>0</v>
      </c>
      <c r="K28" s="107"/>
    </row>
    <row r="29" spans="2:11" x14ac:dyDescent="0.25">
      <c r="B29" s="107"/>
      <c r="C29" s="108"/>
      <c r="D29" s="109"/>
      <c r="E29" s="209"/>
      <c r="F29" s="209"/>
      <c r="G29" s="209"/>
      <c r="H29" s="209"/>
      <c r="I29" s="110"/>
      <c r="J29" s="131">
        <v>0</v>
      </c>
      <c r="K29" s="107"/>
    </row>
    <row r="30" spans="2:11" x14ac:dyDescent="0.25">
      <c r="B30" s="107"/>
      <c r="C30" s="108"/>
      <c r="D30" s="109"/>
      <c r="E30" s="209"/>
      <c r="F30" s="209"/>
      <c r="G30" s="209"/>
      <c r="H30" s="209"/>
      <c r="I30" s="110"/>
      <c r="J30" s="131">
        <v>0</v>
      </c>
      <c r="K30" s="107"/>
    </row>
    <row r="31" spans="2:11" x14ac:dyDescent="0.25">
      <c r="B31" s="107"/>
      <c r="C31" s="108"/>
      <c r="D31" s="109"/>
      <c r="E31" s="209"/>
      <c r="F31" s="209"/>
      <c r="G31" s="209"/>
      <c r="H31" s="209"/>
      <c r="I31" s="110"/>
      <c r="J31" s="131">
        <v>0</v>
      </c>
      <c r="K31" s="107"/>
    </row>
  </sheetData>
  <mergeCells count="25">
    <mergeCell ref="E31:H31"/>
    <mergeCell ref="E29:H29"/>
    <mergeCell ref="E27:H27"/>
    <mergeCell ref="E25:H25"/>
    <mergeCell ref="E23:H23"/>
    <mergeCell ref="E30:H30"/>
    <mergeCell ref="E28:H28"/>
    <mergeCell ref="E26:H26"/>
    <mergeCell ref="E24:H24"/>
    <mergeCell ref="E22:H22"/>
    <mergeCell ref="E21:H21"/>
    <mergeCell ref="E18:H18"/>
    <mergeCell ref="E16:H16"/>
    <mergeCell ref="E14:H14"/>
    <mergeCell ref="E17:H17"/>
    <mergeCell ref="E15:H15"/>
    <mergeCell ref="E13:H13"/>
    <mergeCell ref="E11:H11"/>
    <mergeCell ref="E9:H9"/>
    <mergeCell ref="F3:H3"/>
    <mergeCell ref="F4:H4"/>
    <mergeCell ref="F5:H5"/>
    <mergeCell ref="E12:H12"/>
    <mergeCell ref="E10:H10"/>
    <mergeCell ref="E8:H8"/>
  </mergeCells>
  <pageMargins left="0.31496062992125984" right="0.11811023622047245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14"/>
  <sheetViews>
    <sheetView zoomScaleNormal="100" zoomScaleSheetLayoutView="100" workbookViewId="0">
      <selection activeCell="U21" sqref="U21"/>
    </sheetView>
  </sheetViews>
  <sheetFormatPr defaultRowHeight="15" x14ac:dyDescent="0.25"/>
  <cols>
    <col min="1" max="1" width="3.140625" style="27" customWidth="1"/>
    <col min="2" max="2" width="13.140625" style="27" customWidth="1"/>
    <col min="3" max="3" width="17.85546875" style="27" bestFit="1" customWidth="1"/>
    <col min="4" max="4" width="9.28515625" style="27" bestFit="1" customWidth="1"/>
    <col min="5" max="5" width="9.140625" style="27"/>
    <col min="6" max="6" width="17.42578125" style="27" bestFit="1" customWidth="1"/>
    <col min="7" max="7" width="17.85546875" style="27" customWidth="1"/>
    <col min="8" max="11" width="6.7109375" style="27" customWidth="1"/>
    <col min="12" max="12" width="8.140625" style="27" bestFit="1" customWidth="1"/>
    <col min="13" max="14" width="6.7109375" style="27" customWidth="1"/>
    <col min="15" max="15" width="11.42578125" style="27" customWidth="1"/>
    <col min="16" max="16" width="12.7109375" style="27" customWidth="1"/>
    <col min="17" max="17" width="2.5703125" style="27" customWidth="1"/>
    <col min="18" max="16384" width="9.140625" style="27"/>
  </cols>
  <sheetData>
    <row r="2" spans="2:18" ht="30" x14ac:dyDescent="0.25">
      <c r="B2" s="105" t="s">
        <v>126</v>
      </c>
      <c r="C2" s="106" t="s">
        <v>127</v>
      </c>
      <c r="D2" s="106" t="s">
        <v>110</v>
      </c>
      <c r="E2" s="105" t="s">
        <v>94</v>
      </c>
      <c r="F2" s="106" t="s">
        <v>113</v>
      </c>
      <c r="G2" s="105" t="s">
        <v>112</v>
      </c>
      <c r="H2" s="105" t="s">
        <v>102</v>
      </c>
      <c r="I2" s="105" t="s">
        <v>103</v>
      </c>
      <c r="J2" s="105" t="s">
        <v>104</v>
      </c>
      <c r="K2" s="105" t="s">
        <v>105</v>
      </c>
      <c r="L2" s="105" t="s">
        <v>111</v>
      </c>
      <c r="M2" s="105" t="s">
        <v>106</v>
      </c>
      <c r="N2" s="106" t="s">
        <v>128</v>
      </c>
      <c r="O2" s="106" t="s">
        <v>114</v>
      </c>
      <c r="P2" s="106" t="s">
        <v>115</v>
      </c>
    </row>
    <row r="3" spans="2:18" x14ac:dyDescent="0.25">
      <c r="B3" s="117"/>
      <c r="C3" s="118"/>
      <c r="D3" s="118"/>
      <c r="E3" s="119"/>
      <c r="F3" s="119"/>
      <c r="G3" s="120"/>
      <c r="H3" s="117"/>
      <c r="I3" s="117"/>
      <c r="J3" s="117"/>
      <c r="K3" s="117"/>
      <c r="L3" s="117"/>
      <c r="M3" s="121"/>
      <c r="N3" s="122"/>
      <c r="O3" s="122"/>
      <c r="P3" s="123"/>
    </row>
    <row r="4" spans="2:18" x14ac:dyDescent="0.25">
      <c r="B4" s="117"/>
      <c r="C4" s="118"/>
      <c r="D4" s="118"/>
      <c r="E4" s="119"/>
      <c r="F4" s="119"/>
      <c r="G4" s="120"/>
      <c r="H4" s="117"/>
      <c r="I4" s="117"/>
      <c r="J4" s="117"/>
      <c r="K4" s="117"/>
      <c r="L4" s="117"/>
      <c r="M4" s="121"/>
      <c r="N4" s="122"/>
      <c r="O4" s="122"/>
      <c r="P4" s="123"/>
    </row>
    <row r="5" spans="2:18" x14ac:dyDescent="0.25">
      <c r="B5" s="117"/>
      <c r="C5" s="118"/>
      <c r="D5" s="118"/>
      <c r="E5" s="119"/>
      <c r="F5" s="119"/>
      <c r="G5" s="120"/>
      <c r="H5" s="117"/>
      <c r="I5" s="117"/>
      <c r="J5" s="117"/>
      <c r="K5" s="117"/>
      <c r="L5" s="117"/>
      <c r="M5" s="121"/>
      <c r="N5" s="122"/>
      <c r="O5" s="122"/>
      <c r="P5" s="123"/>
    </row>
    <row r="6" spans="2:18" x14ac:dyDescent="0.25">
      <c r="B6" s="117"/>
      <c r="C6" s="118"/>
      <c r="D6" s="118"/>
      <c r="E6" s="119"/>
      <c r="F6" s="119"/>
      <c r="G6" s="120"/>
      <c r="H6" s="117"/>
      <c r="I6" s="117"/>
      <c r="J6" s="117"/>
      <c r="K6" s="117"/>
      <c r="L6" s="117"/>
      <c r="M6" s="121"/>
      <c r="N6" s="122"/>
      <c r="O6" s="122"/>
      <c r="P6" s="123"/>
    </row>
    <row r="7" spans="2:18" x14ac:dyDescent="0.25">
      <c r="B7" s="117"/>
      <c r="C7" s="118"/>
      <c r="D7" s="118"/>
      <c r="E7" s="119"/>
      <c r="F7" s="119"/>
      <c r="G7" s="120"/>
      <c r="H7" s="117"/>
      <c r="I7" s="117"/>
      <c r="J7" s="117"/>
      <c r="K7" s="117"/>
      <c r="L7" s="117"/>
      <c r="M7" s="121"/>
      <c r="N7" s="122"/>
      <c r="O7" s="122"/>
      <c r="P7" s="123"/>
    </row>
    <row r="8" spans="2:18" x14ac:dyDescent="0.25">
      <c r="B8" s="117"/>
      <c r="C8" s="118"/>
      <c r="D8" s="118"/>
      <c r="E8" s="119"/>
      <c r="F8" s="119"/>
      <c r="G8" s="120"/>
      <c r="H8" s="117"/>
      <c r="I8" s="117"/>
      <c r="J8" s="117"/>
      <c r="K8" s="117"/>
      <c r="L8" s="117"/>
      <c r="M8" s="121"/>
      <c r="N8" s="122"/>
      <c r="O8" s="122"/>
      <c r="P8" s="123"/>
    </row>
    <row r="9" spans="2:18" x14ac:dyDescent="0.25">
      <c r="B9" s="117"/>
      <c r="C9" s="118"/>
      <c r="D9" s="118"/>
      <c r="E9" s="119"/>
      <c r="F9" s="119"/>
      <c r="G9" s="120"/>
      <c r="H9" s="117"/>
      <c r="I9" s="117"/>
      <c r="J9" s="117"/>
      <c r="K9" s="117"/>
      <c r="L9" s="117"/>
      <c r="M9" s="121"/>
      <c r="N9" s="122"/>
      <c r="O9" s="122"/>
      <c r="P9" s="123"/>
    </row>
    <row r="10" spans="2:18" x14ac:dyDescent="0.25">
      <c r="B10" s="117"/>
      <c r="C10" s="118"/>
      <c r="D10" s="118"/>
      <c r="E10" s="119"/>
      <c r="F10" s="119"/>
      <c r="G10" s="120"/>
      <c r="H10" s="117"/>
      <c r="I10" s="117"/>
      <c r="J10" s="117"/>
      <c r="K10" s="117"/>
      <c r="L10" s="117"/>
      <c r="M10" s="121"/>
      <c r="N10" s="122"/>
      <c r="O10" s="122"/>
      <c r="P10" s="123"/>
    </row>
    <row r="11" spans="2:18" x14ac:dyDescent="0.25">
      <c r="B11" s="117"/>
      <c r="C11" s="118"/>
      <c r="D11" s="118"/>
      <c r="E11" s="119"/>
      <c r="F11" s="119"/>
      <c r="G11" s="120"/>
      <c r="H11" s="117"/>
      <c r="I11" s="117"/>
      <c r="J11" s="117"/>
      <c r="K11" s="117"/>
      <c r="L11" s="117"/>
      <c r="M11" s="121"/>
      <c r="N11" s="122"/>
      <c r="O11" s="122"/>
      <c r="P11" s="123"/>
    </row>
    <row r="12" spans="2:18" x14ac:dyDescent="0.25">
      <c r="B12" s="117"/>
      <c r="C12" s="118"/>
      <c r="D12" s="118"/>
      <c r="E12" s="119"/>
      <c r="F12" s="119"/>
      <c r="G12" s="120"/>
      <c r="H12" s="117"/>
      <c r="I12" s="117"/>
      <c r="J12" s="117"/>
      <c r="K12" s="117"/>
      <c r="L12" s="117"/>
      <c r="M12" s="121"/>
      <c r="N12" s="122"/>
      <c r="O12" s="122"/>
      <c r="P12" s="123"/>
    </row>
    <row r="13" spans="2:18" ht="9.75" customHeight="1" x14ac:dyDescent="0.25"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2:18" ht="51.75" customHeight="1" x14ac:dyDescent="0.25">
      <c r="B14" s="217" t="s">
        <v>164</v>
      </c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124"/>
      <c r="R14" s="124"/>
    </row>
  </sheetData>
  <mergeCells count="1">
    <mergeCell ref="B14:P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5"/>
  <sheetViews>
    <sheetView zoomScaleNormal="100" zoomScaleSheetLayoutView="100" workbookViewId="0">
      <selection activeCell="B4" sqref="B4"/>
    </sheetView>
  </sheetViews>
  <sheetFormatPr defaultRowHeight="15" x14ac:dyDescent="0.25"/>
  <cols>
    <col min="1" max="1" width="3.5703125" style="132" customWidth="1"/>
    <col min="2" max="2" width="11.140625" style="132" customWidth="1"/>
    <col min="3" max="3" width="34.42578125" style="132" customWidth="1"/>
    <col min="4" max="4" width="10.85546875" style="132" bestFit="1" customWidth="1"/>
    <col min="5" max="5" width="10.7109375" style="132" bestFit="1" customWidth="1"/>
    <col min="6" max="8" width="12.7109375" style="132" customWidth="1"/>
    <col min="9" max="9" width="9.85546875" style="132" bestFit="1" customWidth="1"/>
    <col min="10" max="10" width="14.140625" style="132" customWidth="1"/>
    <col min="11" max="11" width="3.28515625" style="132" customWidth="1"/>
    <col min="12" max="16384" width="9.140625" style="132"/>
  </cols>
  <sheetData>
    <row r="2" spans="2:11" x14ac:dyDescent="0.25">
      <c r="B2" s="219" t="s">
        <v>129</v>
      </c>
      <c r="C2" s="220"/>
      <c r="D2" s="220"/>
      <c r="E2" s="220"/>
      <c r="F2" s="220"/>
      <c r="G2" s="220"/>
      <c r="H2" s="220"/>
      <c r="I2" s="220"/>
      <c r="J2" s="220"/>
    </row>
    <row r="3" spans="2:11" ht="38.25" x14ac:dyDescent="0.25">
      <c r="B3" s="137" t="s">
        <v>133</v>
      </c>
      <c r="C3" s="137" t="s">
        <v>130</v>
      </c>
      <c r="D3" s="138" t="s">
        <v>131</v>
      </c>
      <c r="E3" s="138" t="s">
        <v>132</v>
      </c>
      <c r="F3" s="138" t="s">
        <v>138</v>
      </c>
      <c r="G3" s="138" t="s">
        <v>137</v>
      </c>
      <c r="H3" s="138" t="s">
        <v>134</v>
      </c>
      <c r="I3" s="138" t="s">
        <v>135</v>
      </c>
      <c r="J3" s="138" t="s">
        <v>136</v>
      </c>
    </row>
    <row r="4" spans="2:11" x14ac:dyDescent="0.25">
      <c r="B4" s="134" t="s">
        <v>146</v>
      </c>
      <c r="C4" s="134" t="s">
        <v>148</v>
      </c>
      <c r="D4" s="136"/>
      <c r="E4" s="136"/>
      <c r="F4" s="133">
        <v>10000000</v>
      </c>
      <c r="G4" s="133">
        <v>1500000</v>
      </c>
      <c r="H4" s="141">
        <f>SUM(F4:G4)</f>
        <v>11500000</v>
      </c>
      <c r="I4" s="134">
        <v>2</v>
      </c>
      <c r="J4" s="141">
        <f>H4*I4</f>
        <v>23000000</v>
      </c>
    </row>
    <row r="5" spans="2:11" x14ac:dyDescent="0.25">
      <c r="B5" s="134"/>
      <c r="C5" s="134"/>
      <c r="D5" s="136"/>
      <c r="E5" s="136"/>
      <c r="F5" s="133">
        <v>0</v>
      </c>
      <c r="G5" s="133">
        <v>0</v>
      </c>
      <c r="H5" s="141">
        <f t="shared" ref="H5:H13" si="0">SUM(F5:G5)</f>
        <v>0</v>
      </c>
      <c r="I5" s="134">
        <v>0</v>
      </c>
      <c r="J5" s="141">
        <f t="shared" ref="J5:J13" si="1">H5*I5</f>
        <v>0</v>
      </c>
      <c r="K5" s="135"/>
    </row>
    <row r="6" spans="2:11" x14ac:dyDescent="0.25">
      <c r="B6" s="134"/>
      <c r="C6" s="134"/>
      <c r="D6" s="136"/>
      <c r="E6" s="136"/>
      <c r="F6" s="133">
        <v>0</v>
      </c>
      <c r="G6" s="133">
        <v>0</v>
      </c>
      <c r="H6" s="141">
        <f t="shared" si="0"/>
        <v>0</v>
      </c>
      <c r="I6" s="134">
        <v>0</v>
      </c>
      <c r="J6" s="141">
        <f t="shared" si="1"/>
        <v>0</v>
      </c>
      <c r="K6" s="135"/>
    </row>
    <row r="7" spans="2:11" x14ac:dyDescent="0.25">
      <c r="B7" s="134"/>
      <c r="C7" s="134"/>
      <c r="D7" s="136"/>
      <c r="E7" s="136"/>
      <c r="F7" s="133">
        <v>0</v>
      </c>
      <c r="G7" s="133">
        <v>0</v>
      </c>
      <c r="H7" s="141">
        <f t="shared" si="0"/>
        <v>0</v>
      </c>
      <c r="I7" s="134">
        <v>0</v>
      </c>
      <c r="J7" s="141">
        <f t="shared" si="1"/>
        <v>0</v>
      </c>
      <c r="K7" s="135"/>
    </row>
    <row r="8" spans="2:11" x14ac:dyDescent="0.25">
      <c r="B8" s="134"/>
      <c r="C8" s="134"/>
      <c r="D8" s="136"/>
      <c r="E8" s="136"/>
      <c r="F8" s="133">
        <v>0</v>
      </c>
      <c r="G8" s="133">
        <v>0</v>
      </c>
      <c r="H8" s="141">
        <f t="shared" si="0"/>
        <v>0</v>
      </c>
      <c r="I8" s="134">
        <v>0</v>
      </c>
      <c r="J8" s="141">
        <f t="shared" si="1"/>
        <v>0</v>
      </c>
      <c r="K8" s="135"/>
    </row>
    <row r="9" spans="2:11" x14ac:dyDescent="0.25">
      <c r="B9" s="134"/>
      <c r="C9" s="134"/>
      <c r="D9" s="136"/>
      <c r="E9" s="136"/>
      <c r="F9" s="133">
        <v>0</v>
      </c>
      <c r="G9" s="133">
        <v>0</v>
      </c>
      <c r="H9" s="141">
        <f t="shared" si="0"/>
        <v>0</v>
      </c>
      <c r="I9" s="134">
        <v>0</v>
      </c>
      <c r="J9" s="141">
        <f t="shared" si="1"/>
        <v>0</v>
      </c>
      <c r="K9" s="135"/>
    </row>
    <row r="10" spans="2:11" x14ac:dyDescent="0.25">
      <c r="B10" s="134"/>
      <c r="C10" s="134"/>
      <c r="D10" s="136"/>
      <c r="E10" s="136"/>
      <c r="F10" s="133">
        <v>0</v>
      </c>
      <c r="G10" s="133">
        <v>0</v>
      </c>
      <c r="H10" s="141">
        <f t="shared" si="0"/>
        <v>0</v>
      </c>
      <c r="I10" s="134">
        <v>0</v>
      </c>
      <c r="J10" s="141">
        <f t="shared" si="1"/>
        <v>0</v>
      </c>
      <c r="K10" s="135"/>
    </row>
    <row r="11" spans="2:11" x14ac:dyDescent="0.25">
      <c r="B11" s="134"/>
      <c r="C11" s="134"/>
      <c r="D11" s="136"/>
      <c r="E11" s="136"/>
      <c r="F11" s="133">
        <v>0</v>
      </c>
      <c r="G11" s="133">
        <v>0</v>
      </c>
      <c r="H11" s="141">
        <f t="shared" si="0"/>
        <v>0</v>
      </c>
      <c r="I11" s="134">
        <v>0</v>
      </c>
      <c r="J11" s="141">
        <f t="shared" si="1"/>
        <v>0</v>
      </c>
      <c r="K11" s="135"/>
    </row>
    <row r="12" spans="2:11" x14ac:dyDescent="0.25">
      <c r="B12" s="134"/>
      <c r="C12" s="134"/>
      <c r="D12" s="136"/>
      <c r="E12" s="136"/>
      <c r="F12" s="133">
        <v>0</v>
      </c>
      <c r="G12" s="133">
        <v>0</v>
      </c>
      <c r="H12" s="141">
        <f t="shared" si="0"/>
        <v>0</v>
      </c>
      <c r="I12" s="134">
        <v>0</v>
      </c>
      <c r="J12" s="141">
        <f t="shared" si="1"/>
        <v>0</v>
      </c>
      <c r="K12" s="135"/>
    </row>
    <row r="13" spans="2:11" x14ac:dyDescent="0.25">
      <c r="B13" s="134"/>
      <c r="C13" s="134"/>
      <c r="D13" s="136"/>
      <c r="E13" s="136"/>
      <c r="F13" s="133">
        <v>0</v>
      </c>
      <c r="G13" s="133">
        <v>0</v>
      </c>
      <c r="H13" s="141">
        <f t="shared" si="0"/>
        <v>0</v>
      </c>
      <c r="I13" s="134">
        <v>0</v>
      </c>
      <c r="J13" s="141">
        <f t="shared" si="1"/>
        <v>0</v>
      </c>
      <c r="K13" s="135"/>
    </row>
    <row r="14" spans="2:11" x14ac:dyDescent="0.25">
      <c r="I14" s="139" t="s">
        <v>40</v>
      </c>
      <c r="J14" s="140">
        <f>SUM(J4:J13)</f>
        <v>23000000</v>
      </c>
    </row>
    <row r="15" spans="2:11" x14ac:dyDescent="0.25">
      <c r="B15" s="149" t="s">
        <v>150</v>
      </c>
    </row>
  </sheetData>
  <mergeCells count="1">
    <mergeCell ref="B2:J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Nakit Akım Tablosu</vt:lpstr>
      <vt:lpstr>Mali Veriler</vt:lpstr>
      <vt:lpstr>Mali Veriler(TFRS)</vt:lpstr>
      <vt:lpstr>Kredi Bilgileri</vt:lpstr>
      <vt:lpstr>İştirakler</vt:lpstr>
      <vt:lpstr>Makina Parkı</vt:lpstr>
      <vt:lpstr>Alış-Satış&amp;Dış Tic.</vt:lpstr>
      <vt:lpstr>G.Menkuller&amp;Mal Varlığı</vt:lpstr>
      <vt:lpstr>Biten İşler</vt:lpstr>
      <vt:lpstr>Dev.Eden İşl.</vt:lpstr>
      <vt:lpstr>'Alış-Satış&amp;Dış Tic.'!Print_Area</vt:lpstr>
      <vt:lpstr>'Biten İşler'!Print_Area</vt:lpstr>
      <vt:lpstr>'Dev.Eden İşl.'!Print_Area</vt:lpstr>
      <vt:lpstr>'G.Menkuller&amp;Mal Varlığı'!Print_Area</vt:lpstr>
      <vt:lpstr>İştirakler!Print_Area</vt:lpstr>
      <vt:lpstr>'Kredi Bilgileri'!Print_Area</vt:lpstr>
      <vt:lpstr>'Mali Veriler'!Print_Area</vt:lpstr>
      <vt:lpstr>'Mali Veriler(TFRS)'!Print_Area</vt:lpstr>
      <vt:lpstr>'Nakit Akım Tablosu'!Print_Area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Tarık ÖZEL</dc:creator>
  <cp:lastModifiedBy>Pelin Ataman</cp:lastModifiedBy>
  <cp:lastPrinted>2019-08-26T13:43:45Z</cp:lastPrinted>
  <dcterms:created xsi:type="dcterms:W3CDTF">2019-08-15T08:21:28Z</dcterms:created>
  <dcterms:modified xsi:type="dcterms:W3CDTF">2019-09-18T14:04:43Z</dcterms:modified>
</cp:coreProperties>
</file>